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5.2025 г\"/>
    </mc:Choice>
  </mc:AlternateContent>
  <bookViews>
    <workbookView xWindow="0" yWindow="0" windowWidth="28800" windowHeight="12330"/>
  </bookViews>
  <sheets>
    <sheet name="OTCHETagregirani pokazateli05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pokazateli0525'!$P:$Q,'OTCHETagregirani pokazateli0525'!$S:$T,'OTCHETagregirani pokazateli0525'!$V:$W,'OTCHETagregirani pokazateli0525'!$Y:$Z,'OTCHETagregirani pokazateli0525'!#REF!,'OTCHETagregirani pokazateli0525'!#REF!,'OTCHETagregirani pokazateli0525'!#REF!,'OTCHETagregirani pokazateli0525'!#REF!,'OTCHETagregirani pokazateli0525'!#REF!,'OTCHETagregirani pokazateli0525'!#REF!,'OTCHETagregirani pokazateli0525'!#REF!,'OTCHETagregirani pokazateli0525'!#REF!</definedName>
    <definedName name="Z_D568CAA1_2ECB_11D7_B07A_00010309AF38_.wvu.PrintArea" localSheetId="0" hidden="1">'OTCHETagregirani pokazateli0525'!$B$1:$N$114</definedName>
    <definedName name="Z_D568CAA1_2ECB_11D7_B07A_00010309AF38_.wvu.Rows" localSheetId="0" hidden="1">'OTCHETagregirani pokazateli0525'!$55:$55,'OTCHETagregirani pokazateli0525'!$62:$62,'OTCHETagregirani pokazateli0525'!#REF!,'OTCHETagregirani pokazateli0525'!#REF!</definedName>
    <definedName name="_xlnm.Print_Area" localSheetId="0">'OTCHETagregirani pokazateli0525'!$B$8:$O$113</definedName>
    <definedName name="_xlnm.Print_Titles" localSheetId="0">'OTCHETagregirani pokazateli0525'!$17:$20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H25" i="1" s="1"/>
  <c r="I26" i="1"/>
  <c r="J26" i="1"/>
  <c r="J25" i="1" s="1"/>
  <c r="J22" i="1" s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F40" i="1" s="1"/>
  <c r="I40" i="1"/>
  <c r="I39" i="1" s="1"/>
  <c r="I38" i="1" s="1"/>
  <c r="J40" i="1"/>
  <c r="J39" i="1" s="1"/>
  <c r="J38" i="1" s="1"/>
  <c r="E41" i="1"/>
  <c r="G41" i="1"/>
  <c r="F41" i="1" s="1"/>
  <c r="H41" i="1"/>
  <c r="I41" i="1"/>
  <c r="J41" i="1"/>
  <c r="E42" i="1"/>
  <c r="G42" i="1"/>
  <c r="G39" i="1" s="1"/>
  <c r="H42" i="1"/>
  <c r="I42" i="1"/>
  <c r="J42" i="1"/>
  <c r="E43" i="1"/>
  <c r="G43" i="1"/>
  <c r="H43" i="1"/>
  <c r="I43" i="1"/>
  <c r="J43" i="1"/>
  <c r="E44" i="1"/>
  <c r="G44" i="1"/>
  <c r="F44" i="1" s="1"/>
  <c r="H44" i="1"/>
  <c r="I44" i="1"/>
  <c r="J44" i="1"/>
  <c r="E45" i="1"/>
  <c r="G45" i="1"/>
  <c r="H45" i="1"/>
  <c r="I45" i="1"/>
  <c r="F45" i="1" s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H48" i="1"/>
  <c r="I48" i="1"/>
  <c r="F48" i="1" s="1"/>
  <c r="J48" i="1"/>
  <c r="E49" i="1"/>
  <c r="F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F52" i="1"/>
  <c r="G52" i="1"/>
  <c r="H52" i="1"/>
  <c r="I52" i="1"/>
  <c r="J52" i="1"/>
  <c r="E53" i="1"/>
  <c r="G53" i="1"/>
  <c r="H53" i="1"/>
  <c r="F53" i="1" s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E63" i="1"/>
  <c r="G63" i="1"/>
  <c r="H63" i="1"/>
  <c r="F63" i="1" s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F79" i="1" s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J87" i="1"/>
  <c r="E88" i="1"/>
  <c r="G88" i="1"/>
  <c r="H88" i="1"/>
  <c r="I88" i="1"/>
  <c r="I86" i="1" s="1"/>
  <c r="J88" i="1"/>
  <c r="J86" i="1" s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83" i="1" l="1"/>
  <c r="F82" i="1"/>
  <c r="G77" i="1"/>
  <c r="F43" i="1"/>
  <c r="F36" i="1"/>
  <c r="F28" i="1"/>
  <c r="I25" i="1"/>
  <c r="I22" i="1" s="1"/>
  <c r="I64" i="1" s="1"/>
  <c r="F96" i="1"/>
  <c r="F94" i="1"/>
  <c r="F88" i="1"/>
  <c r="J68" i="1"/>
  <c r="F47" i="1"/>
  <c r="E39" i="1"/>
  <c r="E38" i="1" s="1"/>
  <c r="G25" i="1"/>
  <c r="G22" i="1" s="1"/>
  <c r="G64" i="1" s="1"/>
  <c r="F62" i="1"/>
  <c r="F50" i="1"/>
  <c r="H39" i="1"/>
  <c r="H38" i="1" s="1"/>
  <c r="F91" i="1"/>
  <c r="I68" i="1"/>
  <c r="J56" i="1"/>
  <c r="J64" i="1" s="1"/>
  <c r="J105" i="1" s="1"/>
  <c r="F54" i="1"/>
  <c r="F37" i="1"/>
  <c r="F29" i="1"/>
  <c r="E25" i="1"/>
  <c r="E77" i="1"/>
  <c r="H68" i="1"/>
  <c r="F59" i="1"/>
  <c r="I56" i="1"/>
  <c r="F51" i="1"/>
  <c r="F32" i="1"/>
  <c r="M64" i="1"/>
  <c r="M65" i="1" s="1"/>
  <c r="H77" i="1"/>
  <c r="J77" i="1"/>
  <c r="G68" i="1"/>
  <c r="H56" i="1"/>
  <c r="G38" i="1"/>
  <c r="F27" i="1"/>
  <c r="L64" i="1"/>
  <c r="F93" i="1"/>
  <c r="F58" i="1"/>
  <c r="F31" i="1"/>
  <c r="F92" i="1"/>
  <c r="F90" i="1"/>
  <c r="F80" i="1"/>
  <c r="I77" i="1"/>
  <c r="E68" i="1"/>
  <c r="E66" i="1" s="1"/>
  <c r="G56" i="1"/>
  <c r="F55" i="1"/>
  <c r="K64" i="1"/>
  <c r="L66" i="1"/>
  <c r="K66" i="1"/>
  <c r="K65" i="1" s="1"/>
  <c r="J66" i="1"/>
  <c r="I66" i="1"/>
  <c r="H22" i="1"/>
  <c r="H66" i="1"/>
  <c r="G66" i="1"/>
  <c r="E22" i="1"/>
  <c r="F71" i="1"/>
  <c r="F78" i="1"/>
  <c r="F69" i="1"/>
  <c r="F42" i="1"/>
  <c r="F39" i="1" s="1"/>
  <c r="F26" i="1"/>
  <c r="F23" i="1"/>
  <c r="F87" i="1"/>
  <c r="F86" i="1" s="1"/>
  <c r="F57" i="1"/>
  <c r="F56" i="1" l="1"/>
  <c r="E64" i="1"/>
  <c r="F25" i="1"/>
  <c r="L65" i="1"/>
  <c r="J65" i="1"/>
  <c r="F22" i="1"/>
  <c r="F64" i="1" s="1"/>
  <c r="F38" i="1"/>
  <c r="F77" i="1"/>
  <c r="H64" i="1"/>
  <c r="H105" i="1"/>
  <c r="H65" i="1"/>
  <c r="E65" i="1"/>
  <c r="E105" i="1"/>
  <c r="I105" i="1"/>
  <c r="I65" i="1"/>
  <c r="F68" i="1"/>
  <c r="G105" i="1"/>
  <c r="G65" i="1"/>
  <c r="F66" i="1" l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<sst xmlns="http://schemas.openxmlformats.org/spreadsheetml/2006/main" count="247" uniqueCount="175">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</sst>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5.2025%20&#1075;\06_RIOSV_Vratsa_B1_2025_05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45808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14630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15000</v>
          </cell>
          <cell r="G106">
            <v>536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185</v>
          </cell>
          <cell r="H110">
            <v>0</v>
          </cell>
          <cell r="I110">
            <v>0</v>
          </cell>
          <cell r="J110">
            <v>-2216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682695</v>
          </cell>
          <cell r="G187">
            <v>260732</v>
          </cell>
          <cell r="H187">
            <v>0</v>
          </cell>
          <cell r="I187">
            <v>0</v>
          </cell>
          <cell r="J187">
            <v>33040</v>
          </cell>
        </row>
        <row r="190">
          <cell r="E190">
            <v>39005</v>
          </cell>
          <cell r="G190">
            <v>16003</v>
          </cell>
          <cell r="H190">
            <v>0</v>
          </cell>
          <cell r="I190">
            <v>0</v>
          </cell>
          <cell r="J190">
            <v>1805</v>
          </cell>
        </row>
        <row r="196">
          <cell r="E196">
            <v>215183</v>
          </cell>
          <cell r="G196">
            <v>0</v>
          </cell>
          <cell r="H196">
            <v>0</v>
          </cell>
          <cell r="I196">
            <v>0</v>
          </cell>
          <cell r="J196">
            <v>92272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116800</v>
          </cell>
          <cell r="G205">
            <v>37677</v>
          </cell>
          <cell r="H205">
            <v>0</v>
          </cell>
          <cell r="I205">
            <v>329</v>
          </cell>
          <cell r="J205">
            <v>0</v>
          </cell>
        </row>
        <row r="223">
          <cell r="E223">
            <v>8000</v>
          </cell>
          <cell r="G223">
            <v>3868</v>
          </cell>
          <cell r="H223">
            <v>0</v>
          </cell>
          <cell r="I223">
            <v>261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2500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1700</v>
          </cell>
          <cell r="G287">
            <v>2026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1025883</v>
          </cell>
          <cell r="G394">
            <v>-17227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320969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127117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1803</v>
          </cell>
          <cell r="H527">
            <v>0</v>
          </cell>
          <cell r="I527">
            <v>0</v>
          </cell>
          <cell r="J527">
            <v>2216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-590</v>
          </cell>
          <cell r="H594">
            <v>0</v>
          </cell>
          <cell r="I594">
            <v>590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45813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X83" sqref="X8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45808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40000</v>
      </c>
      <c r="F22" s="356">
        <f t="shared" si="0"/>
        <v>13135</v>
      </c>
      <c r="G22" s="355">
        <f t="shared" si="0"/>
        <v>15351</v>
      </c>
      <c r="H22" s="354">
        <f t="shared" si="0"/>
        <v>0</v>
      </c>
      <c r="I22" s="354">
        <f t="shared" si="0"/>
        <v>0</v>
      </c>
      <c r="J22" s="353">
        <f t="shared" si="0"/>
        <v>-2216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40000</v>
      </c>
      <c r="F25" s="342">
        <f t="shared" si="1"/>
        <v>13135</v>
      </c>
      <c r="G25" s="341">
        <f t="shared" si="1"/>
        <v>15351</v>
      </c>
      <c r="H25" s="340">
        <f t="shared" si="1"/>
        <v>0</v>
      </c>
      <c r="I25" s="340">
        <f t="shared" si="1"/>
        <v>0</v>
      </c>
      <c r="J25" s="339">
        <f t="shared" si="1"/>
        <v>-2216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14630</v>
      </c>
      <c r="G30" s="229">
        <f>[1]OTCHET!G90+[1]OTCHET!G93+[1]OTCHET!G94</f>
        <v>14630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15000</v>
      </c>
      <c r="F31" s="83">
        <f t="shared" si="2"/>
        <v>536</v>
      </c>
      <c r="G31" s="82">
        <f>[1]OTCHET!G106</f>
        <v>536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-2031</v>
      </c>
      <c r="G32" s="82">
        <f>[1]OTCHET!G110+[1]OTCHET!G119+[1]OTCHET!G135+[1]OTCHET!G136</f>
        <v>185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-2216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1065883</v>
      </c>
      <c r="F38" s="276">
        <f t="shared" si="3"/>
        <v>448013</v>
      </c>
      <c r="G38" s="275">
        <f t="shared" si="3"/>
        <v>320306</v>
      </c>
      <c r="H38" s="274">
        <f t="shared" si="3"/>
        <v>0</v>
      </c>
      <c r="I38" s="274">
        <f t="shared" si="3"/>
        <v>590</v>
      </c>
      <c r="J38" s="273">
        <f t="shared" si="3"/>
        <v>127117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936883</v>
      </c>
      <c r="F39" s="268">
        <f t="shared" si="4"/>
        <v>403852</v>
      </c>
      <c r="G39" s="267">
        <f t="shared" si="4"/>
        <v>276735</v>
      </c>
      <c r="H39" s="266">
        <f t="shared" si="4"/>
        <v>0</v>
      </c>
      <c r="I39" s="266">
        <f t="shared" si="4"/>
        <v>0</v>
      </c>
      <c r="J39" s="265">
        <f t="shared" si="4"/>
        <v>127117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682695</v>
      </c>
      <c r="F40" s="260">
        <f t="shared" ref="F40:F55" si="5">+G40+H40+I40+J40</f>
        <v>293772</v>
      </c>
      <c r="G40" s="259">
        <f>[1]OTCHET!G187</f>
        <v>260732</v>
      </c>
      <c r="H40" s="258">
        <f>[1]OTCHET!H187</f>
        <v>0</v>
      </c>
      <c r="I40" s="258">
        <f>[1]OTCHET!I187</f>
        <v>0</v>
      </c>
      <c r="J40" s="257">
        <f>[1]OTCHET!J187</f>
        <v>33040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39005</v>
      </c>
      <c r="F41" s="252">
        <f t="shared" si="5"/>
        <v>17808</v>
      </c>
      <c r="G41" s="251">
        <f>[1]OTCHET!G190</f>
        <v>16003</v>
      </c>
      <c r="H41" s="250">
        <f>[1]OTCHET!H190</f>
        <v>0</v>
      </c>
      <c r="I41" s="250">
        <f>[1]OTCHET!I190</f>
        <v>0</v>
      </c>
      <c r="J41" s="249">
        <f>[1]OTCHET!J190</f>
        <v>1805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215183</v>
      </c>
      <c r="F42" s="245">
        <f t="shared" si="5"/>
        <v>92272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92272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124800</v>
      </c>
      <c r="F43" s="241">
        <f t="shared" si="5"/>
        <v>42135</v>
      </c>
      <c r="G43" s="240">
        <f>+[1]OTCHET!G205+[1]OTCHET!G223+[1]OTCHET!G274</f>
        <v>41545</v>
      </c>
      <c r="H43" s="239">
        <f>+[1]OTCHET!H205+[1]OTCHET!H223+[1]OTCHET!H274</f>
        <v>0</v>
      </c>
      <c r="I43" s="239">
        <f>+[1]OTCHET!I205+[1]OTCHET!I223+[1]OTCHET!I274</f>
        <v>590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4200</v>
      </c>
      <c r="F49" s="83">
        <f t="shared" si="5"/>
        <v>2026</v>
      </c>
      <c r="G49" s="82">
        <f>[1]OTCHET!G278+[1]OTCHET!G279+[1]OTCHET!G287+[1]OTCHET!G290</f>
        <v>2026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1025883</v>
      </c>
      <c r="F56" s="196">
        <f t="shared" si="6"/>
        <v>430859</v>
      </c>
      <c r="G56" s="195">
        <f t="shared" si="6"/>
        <v>303742</v>
      </c>
      <c r="H56" s="194">
        <f t="shared" si="6"/>
        <v>0</v>
      </c>
      <c r="I56" s="193">
        <f t="shared" si="6"/>
        <v>0</v>
      </c>
      <c r="J56" s="192">
        <f t="shared" si="6"/>
        <v>127117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1025883</v>
      </c>
      <c r="F58" s="91">
        <f t="shared" si="7"/>
        <v>303742</v>
      </c>
      <c r="G58" s="90">
        <f>+[1]OTCHET!G386+[1]OTCHET!G394+[1]OTCHET!G399+[1]OTCHET!G402+[1]OTCHET!G405+[1]OTCHET!G408+[1]OTCHET!G409+[1]OTCHET!G412+[1]OTCHET!G425+[1]OTCHET!G426+[1]OTCHET!G427+[1]OTCHET!G428+[1]OTCHET!G429</f>
        <v>303742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127117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127117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-4019</v>
      </c>
      <c r="G64" s="159">
        <f t="shared" si="8"/>
        <v>-1213</v>
      </c>
      <c r="H64" s="158">
        <f t="shared" si="8"/>
        <v>0</v>
      </c>
      <c r="I64" s="158">
        <f t="shared" si="8"/>
        <v>-590</v>
      </c>
      <c r="J64" s="157">
        <f t="shared" si="8"/>
        <v>-2216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4019</v>
      </c>
      <c r="G66" s="145">
        <f t="shared" si="10"/>
        <v>1213</v>
      </c>
      <c r="H66" s="144">
        <f t="shared" si="10"/>
        <v>0</v>
      </c>
      <c r="I66" s="144">
        <f t="shared" si="10"/>
        <v>590</v>
      </c>
      <c r="J66" s="143">
        <f t="shared" si="10"/>
        <v>2216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4019</v>
      </c>
      <c r="G86" s="118">
        <f t="shared" si="15"/>
        <v>1803</v>
      </c>
      <c r="H86" s="117">
        <f t="shared" si="15"/>
        <v>0</v>
      </c>
      <c r="I86" s="117">
        <f t="shared" si="15"/>
        <v>0</v>
      </c>
      <c r="J86" s="116">
        <f t="shared" si="15"/>
        <v>2216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4019</v>
      </c>
      <c r="G88" s="104">
        <f>+[1]OTCHET!G524+[1]OTCHET!G527+[1]OTCHET!G547</f>
        <v>1803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2216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-590</v>
      </c>
      <c r="H95" s="74">
        <f>[1]OTCHET!H594</f>
        <v>0</v>
      </c>
      <c r="I95" s="74">
        <f>[1]OTCHET!I594</f>
        <v>590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45813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pokazateli0525</vt:lpstr>
      <vt:lpstr>'OTCHETagregirani pokazateli0525'!Област_печат</vt:lpstr>
      <vt:lpstr>'OTCHETagregirani pokazateli0525'!Печат_заглавия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2025-06-11T07:47:54Z</dcterms:created>
  <dcterms:modified xsi:type="dcterms:W3CDTF">2025-06-11T07:52:54Z</dcterms:modified>
</cp:coreProperties>
</file>