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ЗА САЙТА ФИНАНСОВИ ОТЧЕТИ 2024 – ПОСЛЕДНО\Месечен отчет агрегирани показатели 2024\Месечен отчет за касово изп.на бюджета към 30.04.2024 г\"/>
    </mc:Choice>
  </mc:AlternateContent>
  <bookViews>
    <workbookView xWindow="0" yWindow="0" windowWidth="28755" windowHeight="12000"/>
  </bookViews>
  <sheets>
    <sheet name="OTCHETagregirani pokazateli0424" sheetId="1" r:id="rId1"/>
  </sheets>
  <externalReferences>
    <externalReference r:id="rId2"/>
  </externalReferences>
  <definedNames>
    <definedName name="Date">[1]list!$B$725:$B$736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[1]list!$A$312:$B$722</definedName>
    <definedName name="SMETKA">[1]list!$A$2:$C$7</definedName>
    <definedName name="Z_D568CAA1_2ECB_11D7_B07A_00010309AF38_.wvu.Cols" localSheetId="0" hidden="1">'OTCHETagregirani pokazateli0424'!$P:$Q,'OTCHETagregirani pokazateli0424'!$S:$T,'OTCHETagregirani pokazateli0424'!$V:$W,'OTCHETagregirani pokazateli0424'!$Y:$Z,'OTCHETagregirani pokazateli0424'!#REF!,'OTCHETagregirani pokazateli0424'!#REF!,'OTCHETagregirani pokazateli0424'!#REF!,'OTCHETagregirani pokazateli0424'!#REF!,'OTCHETagregirani pokazateli0424'!#REF!,'OTCHETagregirani pokazateli0424'!#REF!,'OTCHETagregirani pokazateli0424'!#REF!,'OTCHETagregirani pokazateli0424'!#REF!</definedName>
    <definedName name="Z_D568CAA1_2ECB_11D7_B07A_00010309AF38_.wvu.PrintArea" localSheetId="0" hidden="1">'OTCHETagregirani pokazateli0424'!$B$1:$N$114</definedName>
    <definedName name="Z_D568CAA1_2ECB_11D7_B07A_00010309AF38_.wvu.Rows" localSheetId="0" hidden="1">'OTCHETagregirani pokazateli0424'!$55:$55,'OTCHETagregirani pokazateli0424'!$62:$62,'OTCHETagregirani pokazateli0424'!#REF!,'OTCHETagregirani pokazateli0424'!#REF!</definedName>
    <definedName name="_xlnm.Print_Area" localSheetId="0">'OTCHETagregirani pokazateli0424'!$B$8:$O$113</definedName>
    <definedName name="_xlnm.Print_Titles" localSheetId="0">'OTCHETagregirani pokazateli0424'!$17:$20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K25" i="1"/>
  <c r="K22" i="1" s="1"/>
  <c r="L25" i="1"/>
  <c r="L22" i="1" s="1"/>
  <c r="M25" i="1"/>
  <c r="M22" i="1" s="1"/>
  <c r="E26" i="1"/>
  <c r="G26" i="1"/>
  <c r="H26" i="1"/>
  <c r="I26" i="1"/>
  <c r="J26" i="1"/>
  <c r="E27" i="1"/>
  <c r="G27" i="1"/>
  <c r="H27" i="1"/>
  <c r="I27" i="1"/>
  <c r="J27" i="1"/>
  <c r="E28" i="1"/>
  <c r="G28" i="1"/>
  <c r="H28" i="1"/>
  <c r="F28" i="1" s="1"/>
  <c r="I28" i="1"/>
  <c r="J28" i="1"/>
  <c r="E29" i="1"/>
  <c r="G29" i="1"/>
  <c r="H29" i="1"/>
  <c r="I29" i="1"/>
  <c r="J29" i="1"/>
  <c r="E30" i="1"/>
  <c r="E25" i="1" s="1"/>
  <c r="E22" i="1" s="1"/>
  <c r="G30" i="1"/>
  <c r="H30" i="1"/>
  <c r="I30" i="1"/>
  <c r="J30" i="1"/>
  <c r="E31" i="1"/>
  <c r="G31" i="1"/>
  <c r="H31" i="1"/>
  <c r="F31" i="1" s="1"/>
  <c r="I31" i="1"/>
  <c r="J31" i="1"/>
  <c r="E32" i="1"/>
  <c r="G32" i="1"/>
  <c r="H32" i="1"/>
  <c r="I32" i="1"/>
  <c r="J32" i="1"/>
  <c r="E33" i="1"/>
  <c r="G33" i="1"/>
  <c r="H33" i="1"/>
  <c r="I33" i="1"/>
  <c r="J33" i="1"/>
  <c r="F33" i="1" s="1"/>
  <c r="F34" i="1"/>
  <c r="F35" i="1"/>
  <c r="E36" i="1"/>
  <c r="G36" i="1"/>
  <c r="H36" i="1"/>
  <c r="I36" i="1"/>
  <c r="J36" i="1"/>
  <c r="E37" i="1"/>
  <c r="G37" i="1"/>
  <c r="H37" i="1"/>
  <c r="I37" i="1"/>
  <c r="J37" i="1"/>
  <c r="K38" i="1"/>
  <c r="L38" i="1"/>
  <c r="M38" i="1"/>
  <c r="E40" i="1"/>
  <c r="E39" i="1" s="1"/>
  <c r="G40" i="1"/>
  <c r="H40" i="1"/>
  <c r="I40" i="1"/>
  <c r="J40" i="1"/>
  <c r="E41" i="1"/>
  <c r="G41" i="1"/>
  <c r="H41" i="1"/>
  <c r="I41" i="1"/>
  <c r="J41" i="1"/>
  <c r="J39" i="1" s="1"/>
  <c r="E42" i="1"/>
  <c r="G42" i="1"/>
  <c r="H42" i="1"/>
  <c r="I42" i="1"/>
  <c r="J42" i="1"/>
  <c r="E43" i="1"/>
  <c r="G43" i="1"/>
  <c r="H43" i="1"/>
  <c r="I43" i="1"/>
  <c r="J43" i="1"/>
  <c r="E44" i="1"/>
  <c r="G44" i="1"/>
  <c r="H44" i="1"/>
  <c r="I44" i="1"/>
  <c r="J44" i="1"/>
  <c r="E45" i="1"/>
  <c r="G45" i="1"/>
  <c r="H45" i="1"/>
  <c r="I45" i="1"/>
  <c r="J45" i="1"/>
  <c r="E46" i="1"/>
  <c r="G46" i="1"/>
  <c r="H46" i="1"/>
  <c r="I46" i="1"/>
  <c r="J46" i="1"/>
  <c r="E47" i="1"/>
  <c r="G47" i="1"/>
  <c r="H47" i="1"/>
  <c r="I47" i="1"/>
  <c r="J47" i="1"/>
  <c r="E48" i="1"/>
  <c r="G48" i="1"/>
  <c r="H48" i="1"/>
  <c r="I48" i="1"/>
  <c r="J48" i="1"/>
  <c r="E49" i="1"/>
  <c r="G49" i="1"/>
  <c r="H49" i="1"/>
  <c r="I49" i="1"/>
  <c r="J49" i="1"/>
  <c r="E50" i="1"/>
  <c r="G50" i="1"/>
  <c r="H50" i="1"/>
  <c r="I50" i="1"/>
  <c r="J50" i="1"/>
  <c r="E51" i="1"/>
  <c r="G51" i="1"/>
  <c r="H51" i="1"/>
  <c r="I51" i="1"/>
  <c r="J51" i="1"/>
  <c r="E52" i="1"/>
  <c r="G52" i="1"/>
  <c r="H52" i="1"/>
  <c r="I52" i="1"/>
  <c r="J52" i="1"/>
  <c r="E53" i="1"/>
  <c r="G53" i="1"/>
  <c r="H53" i="1"/>
  <c r="I53" i="1"/>
  <c r="J53" i="1"/>
  <c r="E54" i="1"/>
  <c r="G54" i="1"/>
  <c r="H54" i="1"/>
  <c r="I54" i="1"/>
  <c r="J54" i="1"/>
  <c r="E55" i="1"/>
  <c r="G55" i="1"/>
  <c r="H55" i="1"/>
  <c r="I55" i="1"/>
  <c r="J55" i="1"/>
  <c r="K56" i="1"/>
  <c r="L56" i="1"/>
  <c r="M56" i="1"/>
  <c r="E57" i="1"/>
  <c r="G57" i="1"/>
  <c r="H57" i="1"/>
  <c r="I57" i="1"/>
  <c r="J57" i="1"/>
  <c r="J56" i="1" s="1"/>
  <c r="E58" i="1"/>
  <c r="G58" i="1"/>
  <c r="H58" i="1"/>
  <c r="I58" i="1"/>
  <c r="J58" i="1"/>
  <c r="E59" i="1"/>
  <c r="G59" i="1"/>
  <c r="H59" i="1"/>
  <c r="I59" i="1"/>
  <c r="J59" i="1"/>
  <c r="E60" i="1"/>
  <c r="G60" i="1"/>
  <c r="H60" i="1"/>
  <c r="I60" i="1"/>
  <c r="J60" i="1"/>
  <c r="F61" i="1"/>
  <c r="E62" i="1"/>
  <c r="G62" i="1"/>
  <c r="H62" i="1"/>
  <c r="I62" i="1"/>
  <c r="J62" i="1"/>
  <c r="E63" i="1"/>
  <c r="G63" i="1"/>
  <c r="H63" i="1"/>
  <c r="I63" i="1"/>
  <c r="J63" i="1"/>
  <c r="F67" i="1"/>
  <c r="E69" i="1"/>
  <c r="G69" i="1"/>
  <c r="H69" i="1"/>
  <c r="I69" i="1"/>
  <c r="J69" i="1"/>
  <c r="K69" i="1"/>
  <c r="K68" i="1" s="1"/>
  <c r="L69" i="1"/>
  <c r="L68" i="1" s="1"/>
  <c r="M69" i="1"/>
  <c r="M68" i="1" s="1"/>
  <c r="E70" i="1"/>
  <c r="G70" i="1"/>
  <c r="H70" i="1"/>
  <c r="I70" i="1"/>
  <c r="J70" i="1"/>
  <c r="K70" i="1"/>
  <c r="L70" i="1"/>
  <c r="M70" i="1"/>
  <c r="E71" i="1"/>
  <c r="G71" i="1"/>
  <c r="H71" i="1"/>
  <c r="I71" i="1"/>
  <c r="J71" i="1"/>
  <c r="K71" i="1"/>
  <c r="L71" i="1"/>
  <c r="M71" i="1"/>
  <c r="E72" i="1"/>
  <c r="G72" i="1"/>
  <c r="H72" i="1"/>
  <c r="I72" i="1"/>
  <c r="J72" i="1"/>
  <c r="K72" i="1"/>
  <c r="L72" i="1"/>
  <c r="M72" i="1"/>
  <c r="E73" i="1"/>
  <c r="G73" i="1"/>
  <c r="H73" i="1"/>
  <c r="I73" i="1"/>
  <c r="J73" i="1"/>
  <c r="K73" i="1"/>
  <c r="L73" i="1"/>
  <c r="M73" i="1"/>
  <c r="E74" i="1"/>
  <c r="G74" i="1"/>
  <c r="H74" i="1"/>
  <c r="I74" i="1"/>
  <c r="J74" i="1"/>
  <c r="K74" i="1"/>
  <c r="L74" i="1"/>
  <c r="M74" i="1"/>
  <c r="E75" i="1"/>
  <c r="G75" i="1"/>
  <c r="H75" i="1"/>
  <c r="I75" i="1"/>
  <c r="J75" i="1"/>
  <c r="K75" i="1"/>
  <c r="L75" i="1"/>
  <c r="M75" i="1"/>
  <c r="E76" i="1"/>
  <c r="G76" i="1"/>
  <c r="H76" i="1"/>
  <c r="I76" i="1"/>
  <c r="J76" i="1"/>
  <c r="K76" i="1"/>
  <c r="L76" i="1"/>
  <c r="M76" i="1"/>
  <c r="K77" i="1"/>
  <c r="L77" i="1"/>
  <c r="M77" i="1"/>
  <c r="E78" i="1"/>
  <c r="G78" i="1"/>
  <c r="H78" i="1"/>
  <c r="I78" i="1"/>
  <c r="J78" i="1"/>
  <c r="E79" i="1"/>
  <c r="G79" i="1"/>
  <c r="F79" i="1" s="1"/>
  <c r="H79" i="1"/>
  <c r="I79" i="1"/>
  <c r="J79" i="1"/>
  <c r="E80" i="1"/>
  <c r="G80" i="1"/>
  <c r="H80" i="1"/>
  <c r="I80" i="1"/>
  <c r="J80" i="1"/>
  <c r="F81" i="1"/>
  <c r="E82" i="1"/>
  <c r="G82" i="1"/>
  <c r="H82" i="1"/>
  <c r="I82" i="1"/>
  <c r="J82" i="1"/>
  <c r="E83" i="1"/>
  <c r="G83" i="1"/>
  <c r="H83" i="1"/>
  <c r="I83" i="1"/>
  <c r="J83" i="1"/>
  <c r="E84" i="1"/>
  <c r="G84" i="1"/>
  <c r="H84" i="1"/>
  <c r="I84" i="1"/>
  <c r="J84" i="1"/>
  <c r="E85" i="1"/>
  <c r="G85" i="1"/>
  <c r="H85" i="1"/>
  <c r="I85" i="1"/>
  <c r="J85" i="1"/>
  <c r="I86" i="1"/>
  <c r="K86" i="1"/>
  <c r="L86" i="1"/>
  <c r="M86" i="1"/>
  <c r="E87" i="1"/>
  <c r="E86" i="1" s="1"/>
  <c r="G87" i="1"/>
  <c r="H87" i="1"/>
  <c r="I87" i="1"/>
  <c r="J87" i="1"/>
  <c r="J86" i="1" s="1"/>
  <c r="E88" i="1"/>
  <c r="G88" i="1"/>
  <c r="H88" i="1"/>
  <c r="I88" i="1"/>
  <c r="J88" i="1"/>
  <c r="E89" i="1"/>
  <c r="G89" i="1"/>
  <c r="H89" i="1"/>
  <c r="F89" i="1" s="1"/>
  <c r="I89" i="1"/>
  <c r="J89" i="1"/>
  <c r="E90" i="1"/>
  <c r="G90" i="1"/>
  <c r="H90" i="1"/>
  <c r="I90" i="1"/>
  <c r="J90" i="1"/>
  <c r="E91" i="1"/>
  <c r="G91" i="1"/>
  <c r="H91" i="1"/>
  <c r="I91" i="1"/>
  <c r="J91" i="1"/>
  <c r="E92" i="1"/>
  <c r="G92" i="1"/>
  <c r="H92" i="1"/>
  <c r="I92" i="1"/>
  <c r="J92" i="1"/>
  <c r="E93" i="1"/>
  <c r="G93" i="1"/>
  <c r="H93" i="1"/>
  <c r="I93" i="1"/>
  <c r="J93" i="1"/>
  <c r="E94" i="1"/>
  <c r="G94" i="1"/>
  <c r="F94" i="1" s="1"/>
  <c r="H94" i="1"/>
  <c r="I94" i="1"/>
  <c r="J94" i="1"/>
  <c r="E95" i="1"/>
  <c r="G95" i="1"/>
  <c r="H95" i="1"/>
  <c r="I95" i="1"/>
  <c r="J95" i="1"/>
  <c r="E96" i="1"/>
  <c r="G96" i="1"/>
  <c r="H96" i="1"/>
  <c r="I96" i="1"/>
  <c r="J96" i="1"/>
  <c r="B107" i="1"/>
  <c r="G107" i="1"/>
  <c r="H107" i="1"/>
  <c r="J107" i="1"/>
  <c r="E110" i="1"/>
  <c r="E114" i="1"/>
  <c r="I114" i="1"/>
  <c r="F53" i="1" l="1"/>
  <c r="I25" i="1"/>
  <c r="I22" i="1" s="1"/>
  <c r="F36" i="1"/>
  <c r="F27" i="1"/>
  <c r="G86" i="1"/>
  <c r="F76" i="1"/>
  <c r="F95" i="1"/>
  <c r="F48" i="1"/>
  <c r="F40" i="1"/>
  <c r="F90" i="1"/>
  <c r="E77" i="1"/>
  <c r="F57" i="1"/>
  <c r="F96" i="1"/>
  <c r="F80" i="1"/>
  <c r="F74" i="1"/>
  <c r="H68" i="1"/>
  <c r="F63" i="1"/>
  <c r="I56" i="1"/>
  <c r="I64" i="1" s="1"/>
  <c r="G56" i="1"/>
  <c r="I39" i="1"/>
  <c r="I38" i="1" s="1"/>
  <c r="F37" i="1"/>
  <c r="F32" i="1"/>
  <c r="H25" i="1"/>
  <c r="F87" i="1"/>
  <c r="F86" i="1" s="1"/>
  <c r="F72" i="1"/>
  <c r="F46" i="1"/>
  <c r="E38" i="1"/>
  <c r="E64" i="1" s="1"/>
  <c r="G25" i="1"/>
  <c r="F93" i="1"/>
  <c r="F88" i="1"/>
  <c r="E68" i="1"/>
  <c r="F60" i="1"/>
  <c r="F55" i="1"/>
  <c r="F49" i="1"/>
  <c r="F47" i="1"/>
  <c r="F41" i="1"/>
  <c r="I68" i="1"/>
  <c r="G68" i="1"/>
  <c r="G77" i="1"/>
  <c r="J77" i="1"/>
  <c r="F78" i="1"/>
  <c r="M66" i="1"/>
  <c r="M65" i="1" s="1"/>
  <c r="F62" i="1"/>
  <c r="F56" i="1" s="1"/>
  <c r="F52" i="1"/>
  <c r="F44" i="1"/>
  <c r="M64" i="1"/>
  <c r="F84" i="1"/>
  <c r="F73" i="1"/>
  <c r="F54" i="1"/>
  <c r="F91" i="1"/>
  <c r="F85" i="1"/>
  <c r="F58" i="1"/>
  <c r="F30" i="1"/>
  <c r="L64" i="1"/>
  <c r="I77" i="1"/>
  <c r="F75" i="1"/>
  <c r="F71" i="1"/>
  <c r="F92" i="1"/>
  <c r="K66" i="1"/>
  <c r="K65" i="1" s="1"/>
  <c r="F59" i="1"/>
  <c r="F50" i="1"/>
  <c r="F42" i="1"/>
  <c r="K64" i="1"/>
  <c r="J38" i="1"/>
  <c r="F83" i="1"/>
  <c r="F70" i="1"/>
  <c r="J68" i="1"/>
  <c r="J66" i="1" s="1"/>
  <c r="E56" i="1"/>
  <c r="F51" i="1"/>
  <c r="F45" i="1"/>
  <c r="F43" i="1"/>
  <c r="H39" i="1"/>
  <c r="H38" i="1" s="1"/>
  <c r="F29" i="1"/>
  <c r="J25" i="1"/>
  <c r="J22" i="1" s="1"/>
  <c r="J64" i="1" s="1"/>
  <c r="L66" i="1"/>
  <c r="G66" i="1"/>
  <c r="H22" i="1"/>
  <c r="G22" i="1"/>
  <c r="H77" i="1"/>
  <c r="F69" i="1"/>
  <c r="G39" i="1"/>
  <c r="G38" i="1" s="1"/>
  <c r="F26" i="1"/>
  <c r="F25" i="1" s="1"/>
  <c r="F23" i="1"/>
  <c r="H86" i="1"/>
  <c r="H66" i="1" s="1"/>
  <c r="H56" i="1"/>
  <c r="F82" i="1"/>
  <c r="E66" i="1" l="1"/>
  <c r="E65" i="1" s="1"/>
  <c r="F39" i="1"/>
  <c r="F38" i="1" s="1"/>
  <c r="F68" i="1"/>
  <c r="F66" i="1" s="1"/>
  <c r="F77" i="1"/>
  <c r="L65" i="1"/>
  <c r="I66" i="1"/>
  <c r="I105" i="1" s="1"/>
  <c r="J105" i="1"/>
  <c r="J65" i="1"/>
  <c r="F22" i="1"/>
  <c r="F64" i="1" s="1"/>
  <c r="G64" i="1"/>
  <c r="H64" i="1"/>
  <c r="E105" i="1" l="1"/>
  <c r="I65" i="1"/>
  <c r="G105" i="1"/>
  <c r="G65" i="1"/>
  <c r="H105" i="1"/>
  <c r="H65" i="1"/>
  <c r="F65" i="1"/>
  <c r="F105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<sst xmlns="http://schemas.openxmlformats.org/spreadsheetml/2006/main" count="247" uniqueCount="175">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</sst>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1" fontId="33" fillId="5" borderId="112" xfId="2" applyNumberFormat="1" applyFont="1" applyFill="1" applyBorder="1" applyAlignment="1" applyProtection="1">
      <alignment horizontal="center" vertic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right" vertical="top" wrapText="1"/>
    </xf>
    <xf numFmtId="3" fontId="7" fillId="3" borderId="1" xfId="0" applyNumberFormat="1" applyFont="1" applyFill="1" applyBorder="1" applyAlignment="1" applyProtection="1">
      <alignment horizontal="center" vertical="center"/>
    </xf>
    <xf numFmtId="0" fontId="12" fillId="3" borderId="3" xfId="2" applyFont="1" applyFill="1" applyBorder="1" applyAlignment="1" applyProtection="1">
      <alignment horizontal="center" vertical="center"/>
    </xf>
    <xf numFmtId="0" fontId="28" fillId="8" borderId="93" xfId="2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27" fillId="8" borderId="93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</cellXfs>
  <cellStyles count="5">
    <cellStyle name="Normal 2" xfId="2"/>
    <cellStyle name="Normal_B3_2013" xfId="4"/>
    <cellStyle name="Normal_BIN 7301,7311 and 6301" xfId="3"/>
    <cellStyle name="Запетая" xfId="1" builtinId="3"/>
    <cellStyle name="Нормален" xfId="0" builtinId="0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9" formatCode="0000"/>
    </dxf>
    <dxf>
      <numFmt numFmtId="170" formatCode="0000&quot; &quot;0000"/>
    </dxf>
    <dxf>
      <numFmt numFmtId="171" formatCode="0000&quot; &quot;0000&quot; &quot;0000"/>
    </dxf>
    <dxf>
      <numFmt numFmtId="172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3" formatCode="#,##0;\(#,##0\)"/>
      <fill>
        <patternFill>
          <bgColor rgb="FFFF0000"/>
        </patternFill>
      </fill>
    </dxf>
    <dxf>
      <font>
        <color rgb="FFFFFF00"/>
      </font>
      <numFmt numFmtId="173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tia\Katia\2024\&#1052;&#1077;&#1089;&#1077;&#1095;&#1085;&#1080;%20&#1086;&#1090;&#1095;&#1077;&#1090;&#1080;%202024%20&#1075;\&#1084;.04.24\06_RIOSV_Vratsa_B1_2024_04_PR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РЕГИОНАЛНА ИНСПЕКЦИЯ ПО ОКОЛНАТА СРЕДА И ВОДИТЕ - ВРАЦА</v>
          </cell>
          <cell r="F9">
            <v>45412</v>
          </cell>
          <cell r="H9">
            <v>193955</v>
          </cell>
          <cell r="I9">
            <v>191060003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25000</v>
          </cell>
          <cell r="G90">
            <v>19190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10000</v>
          </cell>
          <cell r="G106">
            <v>370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-534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486780</v>
          </cell>
          <cell r="G187">
            <v>163961</v>
          </cell>
          <cell r="H187">
            <v>0</v>
          </cell>
          <cell r="I187">
            <v>0</v>
          </cell>
          <cell r="J187">
            <v>21124</v>
          </cell>
        </row>
        <row r="190">
          <cell r="E190">
            <v>34637</v>
          </cell>
          <cell r="G190">
            <v>14458</v>
          </cell>
          <cell r="H190">
            <v>0</v>
          </cell>
          <cell r="I190">
            <v>0</v>
          </cell>
          <cell r="J190">
            <v>1825</v>
          </cell>
        </row>
        <row r="196">
          <cell r="E196">
            <v>154653</v>
          </cell>
          <cell r="G196">
            <v>0</v>
          </cell>
          <cell r="H196">
            <v>0</v>
          </cell>
          <cell r="I196">
            <v>0</v>
          </cell>
          <cell r="J196">
            <v>57731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129134</v>
          </cell>
          <cell r="G205">
            <v>30809</v>
          </cell>
          <cell r="H205">
            <v>0</v>
          </cell>
          <cell r="I205">
            <v>1768</v>
          </cell>
          <cell r="J205">
            <v>0</v>
          </cell>
        </row>
        <row r="223">
          <cell r="E223">
            <v>7621</v>
          </cell>
          <cell r="G223">
            <v>6541</v>
          </cell>
          <cell r="H223">
            <v>0</v>
          </cell>
          <cell r="I223">
            <v>348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2000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779825</v>
          </cell>
          <cell r="G394">
            <v>-19579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-160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218057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80680</v>
          </cell>
        </row>
        <row r="428">
          <cell r="G428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82">
          <cell r="G482">
            <v>0</v>
          </cell>
          <cell r="H482">
            <v>0</v>
          </cell>
        </row>
        <row r="483">
          <cell r="G483">
            <v>0</v>
          </cell>
          <cell r="H483">
            <v>0</v>
          </cell>
        </row>
        <row r="494">
          <cell r="G494">
            <v>0</v>
          </cell>
          <cell r="H494">
            <v>0</v>
          </cell>
        </row>
        <row r="496">
          <cell r="G496">
            <v>0</v>
          </cell>
          <cell r="H496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7</v>
          </cell>
          <cell r="H527">
            <v>0</v>
          </cell>
          <cell r="I527">
            <v>0</v>
          </cell>
          <cell r="J527">
            <v>534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-2116</v>
          </cell>
          <cell r="H594">
            <v>0</v>
          </cell>
          <cell r="I594">
            <v>2116</v>
          </cell>
          <cell r="J594">
            <v>0</v>
          </cell>
        </row>
        <row r="597">
          <cell r="E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603">
          <cell r="G603" t="str">
            <v>Катя Каменова, директор на д-ция АФПД</v>
          </cell>
        </row>
        <row r="606">
          <cell r="D606" t="str">
            <v>Катя Каменова, директор на д-ция АФПД</v>
          </cell>
          <cell r="G606" t="str">
            <v>инж. Николай Йорданов, директор</v>
          </cell>
        </row>
        <row r="608">
          <cell r="B608">
            <v>45419</v>
          </cell>
          <cell r="E608" t="str">
            <v>092/99 12 24</v>
          </cell>
          <cell r="H608" t="str">
            <v>account-vr@riosv-vr.com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 xml:space="preserve">     А.2) Кодове на други бюджетни организации от подсектор "централно управление"</v>
          </cell>
        </row>
        <row r="366">
          <cell r="B366" t="str">
            <v xml:space="preserve">    А.2.1) кодове на държавните висши училища и Българската академия на науките</v>
          </cell>
        </row>
        <row r="367">
          <cell r="B367" t="str">
            <v xml:space="preserve"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 xml:space="preserve"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 xml:space="preserve">Държавно предприятие „Единен системен оператор“ </v>
          </cell>
        </row>
        <row r="419">
          <cell r="B419" t="str">
            <v xml:space="preserve"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 xml:space="preserve"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 xml:space="preserve"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 xml:space="preserve"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AA21" sqref="AA21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1:26" ht="15.7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1:26" ht="21.75" hidden="1" customHeight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1:26" ht="15.7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1:26" ht="18" hidden="1" customHeight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1:26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1:26" ht="9" hidden="1" customHeight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1:26" ht="22.5" customHeight="1" thickBot="1">
      <c r="B8" s="442" t="str">
        <f>VLOOKUP(E15,SMETKA,3,FALSE)</f>
        <v xml:space="preserve">                                  ОТЧЕТ ЗА КАСОВОТО ИЗПЪЛНЕНИЕ НА БЮДЖЕТА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1:26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1:26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1:26" ht="23.25" customHeight="1">
      <c r="B11" s="434" t="str">
        <f>+[1]OTCHET!B9</f>
        <v>РЕГИОНАЛНА ИНСПЕКЦИЯ ПО ОКОЛНАТА СРЕДА И ВОДИТЕ - ВРАЦА</v>
      </c>
      <c r="C11" s="434"/>
      <c r="D11" s="434"/>
      <c r="E11" s="433" t="s">
        <v>174</v>
      </c>
      <c r="F11" s="432">
        <f>[1]OTCHET!F9</f>
        <v>45412</v>
      </c>
      <c r="G11" s="431" t="s">
        <v>173</v>
      </c>
      <c r="H11" s="430">
        <f>+[1]OTCHET!H9</f>
        <v>193955</v>
      </c>
      <c r="I11" s="447">
        <f>+[1]OTCHET!I9</f>
        <v>191060003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1:26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1:26" ht="23.25" customHeight="1">
      <c r="B13" s="424" t="str">
        <f>+[1]OTCHET!B12</f>
        <v>Министерство на околната среда и водите</v>
      </c>
      <c r="C13" s="421"/>
      <c r="D13" s="421"/>
      <c r="E13" s="423" t="str">
        <f>+[1]OTCHET!E12</f>
        <v>код по ЕБК:</v>
      </c>
      <c r="F13" s="422" t="str">
        <f>+[1]OTCHET!F12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1:26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1:26" ht="21.75" customHeight="1" thickBot="1">
      <c r="B15" s="418" t="s">
        <v>169</v>
      </c>
      <c r="C15" s="410"/>
      <c r="D15" s="410"/>
      <c r="E15" s="417">
        <f>+[1]OTCHET!E15</f>
        <v>0</v>
      </c>
      <c r="F15" s="416" t="str">
        <f>[1]OTCHET!F15</f>
        <v>БЮДЖЕТ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.7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t="shared" ref="E22:J22" si="0">+E23+E25+E36+E37</f>
        <v>35000</v>
      </c>
      <c r="F22" s="356">
        <f t="shared" si="0"/>
        <v>19026</v>
      </c>
      <c r="G22" s="355">
        <f t="shared" si="0"/>
        <v>19560</v>
      </c>
      <c r="H22" s="354">
        <f t="shared" si="0"/>
        <v>0</v>
      </c>
      <c r="I22" s="354">
        <f t="shared" si="0"/>
        <v>0</v>
      </c>
      <c r="J22" s="353">
        <f t="shared" si="0"/>
        <v>-534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[1]OTCHET!E22+[1]OTCHET!E28+[1]OTCHET!E33+[1]OTCHET!E39+[1]OTCHET!E47+[1]OTCHET!E52+[1]OTCHET!E58+[1]OTCHET!E61+[1]OTCHET!E64+[1]OTCHET!E65+[1]OTCHET!E72+[1]OTCHET!E73</f>
        <v>0</v>
      </c>
      <c r="F23" s="348">
        <f>+G23+H23+I23+J23</f>
        <v>0</v>
      </c>
      <c r="G23" s="347">
        <f>[1]OTCHET!G22+[1]OTCHET!G28+[1]OTCHET!G33+[1]OTCHET!G39+[1]OTCHET!G47+[1]OTCHET!G52+[1]OTCHET!G58+[1]OTCHET!G61+[1]OTCHET!G64+[1]OTCHET!G65+[1]OTCHET!G72+[1]OTCHET!G73</f>
        <v>0</v>
      </c>
      <c r="H23" s="346">
        <f>[1]OTCHET!H22+[1]OTCHET!H28+[1]OTCHET!H33+[1]OTCHET!H39+[1]OTCHET!H47+[1]OTCHET!H52+[1]OTCHET!H58+[1]OTCHET!H61+[1]OTCHET!H64+[1]OTCHET!H65+[1]OTCHET!H72+[1]OTCHET!H73</f>
        <v>0</v>
      </c>
      <c r="I23" s="346">
        <f>[1]OTCHET!I22+[1]OTCHET!I28+[1]OTCHET!I33+[1]OTCHET!I39+[1]OTCHET!I47+[1]OTCHET!I52+[1]OTCHET!I58+[1]OTCHET!I61+[1]OTCHET!I64+[1]OTCHET!I65+[1]OTCHET!I72+[1]OTCHET!I73</f>
        <v>0</v>
      </c>
      <c r="J23" s="345">
        <f>[1]OTCHET!J22+[1]OTCHET!J28+[1]OTCHET!J33+[1]OTCHET!J39+[1]OTCHET!J47+[1]OTCHET!J52+[1]OTCHET!J58+[1]OTCHET!J61+[1]OTCHET!J64+[1]OTCHET!J65+[1]OTCHET!J72+[1]OTCHET!J73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hidden="1" customHeight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t="shared" ref="E25:M25" si="1">+E26+E30+E31+E32+E33</f>
        <v>35000</v>
      </c>
      <c r="F25" s="342">
        <f t="shared" si="1"/>
        <v>19026</v>
      </c>
      <c r="G25" s="341">
        <f t="shared" si="1"/>
        <v>19560</v>
      </c>
      <c r="H25" s="340">
        <f t="shared" si="1"/>
        <v>0</v>
      </c>
      <c r="I25" s="340">
        <f t="shared" si="1"/>
        <v>0</v>
      </c>
      <c r="J25" s="339">
        <f t="shared" si="1"/>
        <v>-534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[1]OTCHET!E74</f>
        <v>0</v>
      </c>
      <c r="F26" s="336">
        <f t="shared" ref="F26:F37" si="2">+G26+H26+I26+J26</f>
        <v>0</v>
      </c>
      <c r="G26" s="335">
        <f>[1]OTCHET!G74</f>
        <v>0</v>
      </c>
      <c r="H26" s="334">
        <f>[1]OTCHET!H74</f>
        <v>0</v>
      </c>
      <c r="I26" s="334">
        <f>[1]OTCHET!I74</f>
        <v>0</v>
      </c>
      <c r="J26" s="333">
        <f>[1]OTCHET!J74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[1]OTCHET!E75</f>
        <v>0</v>
      </c>
      <c r="F27" s="329">
        <f t="shared" si="2"/>
        <v>0</v>
      </c>
      <c r="G27" s="328">
        <f>[1]OTCHET!G75</f>
        <v>0</v>
      </c>
      <c r="H27" s="327">
        <f>[1]OTCHET!H75</f>
        <v>0</v>
      </c>
      <c r="I27" s="327">
        <f>[1]OTCHET!I75</f>
        <v>0</v>
      </c>
      <c r="J27" s="326">
        <f>[1]OTCHET!J75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[1]OTCHET!E77</f>
        <v>0</v>
      </c>
      <c r="F28" s="321">
        <f t="shared" si="2"/>
        <v>0</v>
      </c>
      <c r="G28" s="320">
        <f>[1]OTCHET!G77</f>
        <v>0</v>
      </c>
      <c r="H28" s="319">
        <f>[1]OTCHET!H77</f>
        <v>0</v>
      </c>
      <c r="I28" s="319">
        <f>[1]OTCHET!I77</f>
        <v>0</v>
      </c>
      <c r="J28" s="318">
        <f>[1]OTCHET!J77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+[1]OTCHET!E78+[1]OTCHET!E79</f>
        <v>0</v>
      </c>
      <c r="F29" s="314">
        <f t="shared" si="2"/>
        <v>0</v>
      </c>
      <c r="G29" s="313">
        <f>+[1]OTCHET!G78+[1]OTCHET!G79</f>
        <v>0</v>
      </c>
      <c r="H29" s="312">
        <f>+[1]OTCHET!H78+[1]OTCHET!H79</f>
        <v>0</v>
      </c>
      <c r="I29" s="312">
        <f>+[1]OTCHET!I78+[1]OTCHET!I79</f>
        <v>0</v>
      </c>
      <c r="J29" s="311">
        <f>+[1]OTCHET!J78+[1]OTCHET!J79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[1]OTCHET!E90+[1]OTCHET!E93+[1]OTCHET!E94</f>
        <v>25000</v>
      </c>
      <c r="F30" s="308">
        <f t="shared" si="2"/>
        <v>19190</v>
      </c>
      <c r="G30" s="229">
        <f>[1]OTCHET!G90+[1]OTCHET!G93+[1]OTCHET!G94</f>
        <v>19190</v>
      </c>
      <c r="H30" s="228">
        <f>[1]OTCHET!H90+[1]OTCHET!H93+[1]OTCHET!H94</f>
        <v>0</v>
      </c>
      <c r="I30" s="228">
        <f>[1]OTCHET!I90+[1]OTCHET!I93+[1]OTCHET!I94</f>
        <v>0</v>
      </c>
      <c r="J30" s="227">
        <f>[1]OTCHET!J90+[1]OTCHET!J93+[1]OTCHET!J94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[1]OTCHET!E106</f>
        <v>10000</v>
      </c>
      <c r="F31" s="83">
        <f t="shared" si="2"/>
        <v>370</v>
      </c>
      <c r="G31" s="82">
        <f>[1]OTCHET!G106</f>
        <v>370</v>
      </c>
      <c r="H31" s="81">
        <f>[1]OTCHET!H106</f>
        <v>0</v>
      </c>
      <c r="I31" s="81">
        <f>[1]OTCHET!I106</f>
        <v>0</v>
      </c>
      <c r="J31" s="80">
        <f>[1]OTCHET!J106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[1]OTCHET!E110+[1]OTCHET!E119+[1]OTCHET!E135+[1]OTCHET!E136</f>
        <v>0</v>
      </c>
      <c r="F32" s="83">
        <f t="shared" si="2"/>
        <v>-534</v>
      </c>
      <c r="G32" s="82">
        <f>[1]OTCHET!G110+[1]OTCHET!G119+[1]OTCHET!G135+[1]OTCHET!G136</f>
        <v>0</v>
      </c>
      <c r="H32" s="81">
        <f>[1]OTCHET!H110+[1]OTCHET!H119+[1]OTCHET!H135+[1]OTCHET!H136</f>
        <v>0</v>
      </c>
      <c r="I32" s="81">
        <f>[1]OTCHET!I110+[1]OTCHET!I119+[1]OTCHET!I135+[1]OTCHET!I136</f>
        <v>0</v>
      </c>
      <c r="J32" s="80">
        <f>[1]OTCHET!J110+[1]OTCHET!J119+[1]OTCHET!J135+[1]OTCHET!J136</f>
        <v>-534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[1]OTCHET!E123</f>
        <v>0</v>
      </c>
      <c r="F33" s="76">
        <f t="shared" si="2"/>
        <v>0</v>
      </c>
      <c r="G33" s="75">
        <f>[1]OTCHET!G123</f>
        <v>0</v>
      </c>
      <c r="H33" s="74">
        <f>[1]OTCHET!H123</f>
        <v>0</v>
      </c>
      <c r="I33" s="74">
        <f>[1]OTCHET!I123</f>
        <v>0</v>
      </c>
      <c r="J33" s="73">
        <f>[1]OTCHET!J123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hidden="1" customHeight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hidden="1" customHeight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+[1]OTCHET!E137</f>
        <v>0</v>
      </c>
      <c r="F36" s="289">
        <f t="shared" si="2"/>
        <v>0</v>
      </c>
      <c r="G36" s="288">
        <f>+[1]OTCHET!G137</f>
        <v>0</v>
      </c>
      <c r="H36" s="287">
        <f>+[1]OTCHET!H137</f>
        <v>0</v>
      </c>
      <c r="I36" s="287">
        <f>+[1]OTCHET!I137</f>
        <v>0</v>
      </c>
      <c r="J36" s="286">
        <f>+[1]OTCHET!J137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[1]OTCHET!E140+[1]OTCHET!E149+[1]OTCHET!E158</f>
        <v>0</v>
      </c>
      <c r="F37" s="177">
        <f t="shared" si="2"/>
        <v>0</v>
      </c>
      <c r="G37" s="176">
        <f>[1]OTCHET!G140+[1]OTCHET!G149+[1]OTCHET!G158</f>
        <v>0</v>
      </c>
      <c r="H37" s="175">
        <f>[1]OTCHET!H140+[1]OTCHET!H149+[1]OTCHET!H158</f>
        <v>0</v>
      </c>
      <c r="I37" s="175">
        <f>[1]OTCHET!I140+[1]OTCHET!I149+[1]OTCHET!I158</f>
        <v>0</v>
      </c>
      <c r="J37" s="174">
        <f>[1]OTCHET!J140+[1]OTCHET!J149+[1]OTCHET!J158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t="shared" ref="E38:J38" si="3">E39+E43+E44+E46+SUM(E48:E52)+E55</f>
        <v>814825</v>
      </c>
      <c r="F38" s="276">
        <f t="shared" si="3"/>
        <v>298565</v>
      </c>
      <c r="G38" s="275">
        <f t="shared" si="3"/>
        <v>215769</v>
      </c>
      <c r="H38" s="274">
        <f t="shared" si="3"/>
        <v>0</v>
      </c>
      <c r="I38" s="274">
        <f t="shared" si="3"/>
        <v>2116</v>
      </c>
      <c r="J38" s="273">
        <f t="shared" si="3"/>
        <v>80680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69" t="s">
        <v>118</v>
      </c>
      <c r="C39" s="270" t="s">
        <v>115</v>
      </c>
      <c r="D39" s="269"/>
      <c r="E39" s="268">
        <f t="shared" ref="E39:J39" si="4">SUM(E40:E42)</f>
        <v>676070</v>
      </c>
      <c r="F39" s="268">
        <f t="shared" si="4"/>
        <v>259099</v>
      </c>
      <c r="G39" s="267">
        <f t="shared" si="4"/>
        <v>178419</v>
      </c>
      <c r="H39" s="266">
        <f t="shared" si="4"/>
        <v>0</v>
      </c>
      <c r="I39" s="266">
        <f t="shared" si="4"/>
        <v>0</v>
      </c>
      <c r="J39" s="265">
        <f t="shared" si="4"/>
        <v>80680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[1]OTCHET!E187</f>
        <v>486780</v>
      </c>
      <c r="F40" s="260">
        <f t="shared" ref="F40:F55" si="5">+G40+H40+I40+J40</f>
        <v>185085</v>
      </c>
      <c r="G40" s="259">
        <f>[1]OTCHET!G187</f>
        <v>163961</v>
      </c>
      <c r="H40" s="258">
        <f>[1]OTCHET!H187</f>
        <v>0</v>
      </c>
      <c r="I40" s="258">
        <f>[1]OTCHET!I187</f>
        <v>0</v>
      </c>
      <c r="J40" s="257">
        <f>[1]OTCHET!J187</f>
        <v>21124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[1]OTCHET!E190</f>
        <v>34637</v>
      </c>
      <c r="F41" s="252">
        <f t="shared" si="5"/>
        <v>16283</v>
      </c>
      <c r="G41" s="251">
        <f>[1]OTCHET!G190</f>
        <v>14458</v>
      </c>
      <c r="H41" s="250">
        <f>[1]OTCHET!H190</f>
        <v>0</v>
      </c>
      <c r="I41" s="250">
        <f>[1]OTCHET!I190</f>
        <v>0</v>
      </c>
      <c r="J41" s="249">
        <f>[1]OTCHET!J190</f>
        <v>1825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+[1]OTCHET!E196+[1]OTCHET!E204</f>
        <v>154653</v>
      </c>
      <c r="F42" s="245">
        <f t="shared" si="5"/>
        <v>57731</v>
      </c>
      <c r="G42" s="244">
        <f>+[1]OTCHET!G196+[1]OTCHET!G204</f>
        <v>0</v>
      </c>
      <c r="H42" s="243">
        <f>+[1]OTCHET!H196+[1]OTCHET!H204</f>
        <v>0</v>
      </c>
      <c r="I42" s="243">
        <f>+[1]OTCHET!I196+[1]OTCHET!I204</f>
        <v>0</v>
      </c>
      <c r="J42" s="242">
        <f>+[1]OTCHET!J196+[1]OTCHET!J204</f>
        <v>57731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+[1]OTCHET!E205+[1]OTCHET!E223+[1]OTCHET!E274</f>
        <v>136755</v>
      </c>
      <c r="F43" s="241">
        <f t="shared" si="5"/>
        <v>39466</v>
      </c>
      <c r="G43" s="240">
        <f>+[1]OTCHET!G205+[1]OTCHET!G223+[1]OTCHET!G274</f>
        <v>37350</v>
      </c>
      <c r="H43" s="239">
        <f>+[1]OTCHET!H205+[1]OTCHET!H223+[1]OTCHET!H274</f>
        <v>0</v>
      </c>
      <c r="I43" s="239">
        <f>+[1]OTCHET!I205+[1]OTCHET!I223+[1]OTCHET!I274</f>
        <v>2116</v>
      </c>
      <c r="J43" s="238">
        <f>+[1]OTCHET!J205+[1]OTCHET!J223+[1]OTCHET!J274</f>
        <v>0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+[1]OTCHET!E227+[1]OTCHET!E233+[1]OTCHET!E236+[1]OTCHET!E237+[1]OTCHET!E238+[1]OTCHET!E239+[1]OTCHET!E243</f>
        <v>0</v>
      </c>
      <c r="F44" s="76">
        <f t="shared" si="5"/>
        <v>0</v>
      </c>
      <c r="G44" s="75">
        <f>+[1]OTCHET!G227+[1]OTCHET!G233+[1]OTCHET!G236+[1]OTCHET!G237+[1]OTCHET!G238+[1]OTCHET!G239+[1]OTCHET!G243</f>
        <v>0</v>
      </c>
      <c r="H44" s="74">
        <f>+[1]OTCHET!H227+[1]OTCHET!H233+[1]OTCHET!H236+[1]OTCHET!H237+[1]OTCHET!H238+[1]OTCHET!H239+[1]OTCHET!H243</f>
        <v>0</v>
      </c>
      <c r="I44" s="74">
        <f>+[1]OTCHET!I227+[1]OTCHET!I233+[1]OTCHET!I236+[1]OTCHET!I237+[1]OTCHET!I238+[1]OTCHET!I239+[1]OTCHET!I243</f>
        <v>0</v>
      </c>
      <c r="J44" s="73">
        <f>+[1]OTCHET!J227+[1]OTCHET!J233+[1]OTCHET!J236+[1]OTCHET!J237+[1]OTCHET!J238+[1]OTCHET!J239+[1]OTCHET!J243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+[1]OTCHET!E236+[1]OTCHET!E237+[1]OTCHET!E238+[1]OTCHET!E239+[1]OTCHET!E246+[1]OTCHET!E247+[1]OTCHET!E251</f>
        <v>0</v>
      </c>
      <c r="F45" s="235">
        <f t="shared" si="5"/>
        <v>0</v>
      </c>
      <c r="G45" s="234">
        <f>+[1]OTCHET!G236+[1]OTCHET!G237+[1]OTCHET!G238+[1]OTCHET!G239+[1]OTCHET!G246+[1]OTCHET!G247+[1]OTCHET!G251</f>
        <v>0</v>
      </c>
      <c r="H45" s="233">
        <f>+[1]OTCHET!H236+[1]OTCHET!H237+[1]OTCHET!H238+[1]OTCHET!H239+[1]OTCHET!H246+[1]OTCHET!H247+[1]OTCHET!H251</f>
        <v>0</v>
      </c>
      <c r="I45" s="232">
        <f>+[1]OTCHET!I236+[1]OTCHET!I237+[1]OTCHET!I238+[1]OTCHET!I239+[1]OTCHET!I246+[1]OTCHET!I247+[1]OTCHET!I251</f>
        <v>0</v>
      </c>
      <c r="J45" s="231">
        <f>+[1]OTCHET!J236+[1]OTCHET!J237+[1]OTCHET!J238+[1]OTCHET!J239+[1]OTCHET!J246+[1]OTCHET!J247+[1]OTCHET!J251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+[1]OTCHET!E258+[1]OTCHET!E259+[1]OTCHET!E260+[1]OTCHET!E261</f>
        <v>0</v>
      </c>
      <c r="F46" s="241">
        <f t="shared" si="5"/>
        <v>0</v>
      </c>
      <c r="G46" s="240">
        <f>+[1]OTCHET!G258+[1]OTCHET!G259+[1]OTCHET!G260+[1]OTCHET!G261</f>
        <v>0</v>
      </c>
      <c r="H46" s="239">
        <f>+[1]OTCHET!H258+[1]OTCHET!H259+[1]OTCHET!H260+[1]OTCHET!H261</f>
        <v>0</v>
      </c>
      <c r="I46" s="239">
        <f>+[1]OTCHET!I258+[1]OTCHET!I259+[1]OTCHET!I260+[1]OTCHET!I261</f>
        <v>0</v>
      </c>
      <c r="J46" s="238">
        <f>+[1]OTCHET!J258+[1]OTCHET!J259+[1]OTCHET!J260+[1]OTCHET!J261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+[1]OTCHET!E259</f>
        <v>0</v>
      </c>
      <c r="F47" s="235">
        <f t="shared" si="5"/>
        <v>0</v>
      </c>
      <c r="G47" s="234">
        <f>+[1]OTCHET!G259</f>
        <v>0</v>
      </c>
      <c r="H47" s="233">
        <f>+[1]OTCHET!H259</f>
        <v>0</v>
      </c>
      <c r="I47" s="232">
        <f>+[1]OTCHET!I259</f>
        <v>0</v>
      </c>
      <c r="J47" s="231">
        <f>+[1]OTCHET!J259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+[1]OTCHET!E268+[1]OTCHET!E272+[1]OTCHET!E273</f>
        <v>0</v>
      </c>
      <c r="F48" s="83">
        <f t="shared" si="5"/>
        <v>0</v>
      </c>
      <c r="G48" s="229">
        <f>+[1]OTCHET!G268+[1]OTCHET!G272+[1]OTCHET!G273</f>
        <v>0</v>
      </c>
      <c r="H48" s="228">
        <f>+[1]OTCHET!H268+[1]OTCHET!H272+[1]OTCHET!H273</f>
        <v>0</v>
      </c>
      <c r="I48" s="228">
        <f>+[1]OTCHET!I268+[1]OTCHET!I272+[1]OTCHET!I273</f>
        <v>0</v>
      </c>
      <c r="J48" s="227">
        <f>+[1]OTCHET!J268+[1]OTCHET!J272+[1]OTCHET!J273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[1]OTCHET!E278+[1]OTCHET!E279+[1]OTCHET!E287+[1]OTCHET!E290</f>
        <v>2000</v>
      </c>
      <c r="F49" s="83">
        <f t="shared" si="5"/>
        <v>0</v>
      </c>
      <c r="G49" s="82">
        <f>[1]OTCHET!G278+[1]OTCHET!G279+[1]OTCHET!G287+[1]OTCHET!G290</f>
        <v>0</v>
      </c>
      <c r="H49" s="81">
        <f>[1]OTCHET!H278+[1]OTCHET!H279+[1]OTCHET!H287+[1]OTCHET!H290</f>
        <v>0</v>
      </c>
      <c r="I49" s="81">
        <f>[1]OTCHET!I278+[1]OTCHET!I279+[1]OTCHET!I287+[1]OTCHET!I290</f>
        <v>0</v>
      </c>
      <c r="J49" s="80">
        <f>[1]OTCHET!J278+[1]OTCHET!J279+[1]OTCHET!J287+[1]OTCHET!J290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+[1]OTCHET!E291</f>
        <v>0</v>
      </c>
      <c r="F50" s="83">
        <f t="shared" si="5"/>
        <v>0</v>
      </c>
      <c r="G50" s="82">
        <f>+[1]OTCHET!G291</f>
        <v>0</v>
      </c>
      <c r="H50" s="81">
        <f>+[1]OTCHET!H291</f>
        <v>0</v>
      </c>
      <c r="I50" s="81">
        <f>+[1]OTCHET!I291</f>
        <v>0</v>
      </c>
      <c r="J50" s="80">
        <f>+[1]OTCHET!J291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+[1]OTCHET!E275</f>
        <v>0</v>
      </c>
      <c r="F51" s="76">
        <f t="shared" si="5"/>
        <v>0</v>
      </c>
      <c r="G51" s="75">
        <f>+[1]OTCHET!G275</f>
        <v>0</v>
      </c>
      <c r="H51" s="74">
        <f>+[1]OTCHET!H275</f>
        <v>0</v>
      </c>
      <c r="I51" s="74">
        <f>+[1]OTCHET!I275</f>
        <v>0</v>
      </c>
      <c r="J51" s="73">
        <f>+[1]OTCHET!J275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+[1]OTCHET!E296</f>
        <v>0</v>
      </c>
      <c r="F52" s="76">
        <f t="shared" si="5"/>
        <v>0</v>
      </c>
      <c r="G52" s="75">
        <f>+[1]OTCHET!G296</f>
        <v>0</v>
      </c>
      <c r="H52" s="74">
        <f>+[1]OTCHET!H296</f>
        <v>0</v>
      </c>
      <c r="I52" s="74">
        <f>+[1]OTCHET!I296</f>
        <v>0</v>
      </c>
      <c r="J52" s="73">
        <f>+[1]OTCHET!J296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[1]OTCHET!E297</f>
        <v>0</v>
      </c>
      <c r="F53" s="222">
        <f t="shared" si="5"/>
        <v>0</v>
      </c>
      <c r="G53" s="221">
        <f>[1]OTCHET!G297</f>
        <v>0</v>
      </c>
      <c r="H53" s="220">
        <f>[1]OTCHET!H297</f>
        <v>0</v>
      </c>
      <c r="I53" s="220">
        <f>[1]OTCHET!I297</f>
        <v>0</v>
      </c>
      <c r="J53" s="219">
        <f>[1]OTCHET!J297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[1]OTCHET!E299</f>
        <v>0</v>
      </c>
      <c r="F54" s="213">
        <f t="shared" si="5"/>
        <v>0</v>
      </c>
      <c r="G54" s="212">
        <f>[1]OTCHET!G299</f>
        <v>0</v>
      </c>
      <c r="H54" s="211">
        <f>[1]OTCHET!H299</f>
        <v>0</v>
      </c>
      <c r="I54" s="211">
        <f>[1]OTCHET!I299</f>
        <v>0</v>
      </c>
      <c r="J54" s="210">
        <f>[1]OTCHET!J299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+[1]OTCHET!E300</f>
        <v>0</v>
      </c>
      <c r="F55" s="204">
        <f t="shared" si="5"/>
        <v>0</v>
      </c>
      <c r="G55" s="203">
        <f>+[1]OTCHET!G300</f>
        <v>0</v>
      </c>
      <c r="H55" s="202">
        <f>+[1]OTCHET!H300</f>
        <v>0</v>
      </c>
      <c r="I55" s="202">
        <f>+[1]OTCHET!I300</f>
        <v>0</v>
      </c>
      <c r="J55" s="201">
        <f>+[1]OTCHET!J300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t="shared" ref="E56:J56" si="6">+E57+E58+E62</f>
        <v>779825</v>
      </c>
      <c r="F56" s="196">
        <f t="shared" si="6"/>
        <v>278998</v>
      </c>
      <c r="G56" s="195">
        <f t="shared" si="6"/>
        <v>198318</v>
      </c>
      <c r="H56" s="194">
        <f t="shared" si="6"/>
        <v>0</v>
      </c>
      <c r="I56" s="193">
        <f t="shared" si="6"/>
        <v>0</v>
      </c>
      <c r="J56" s="192">
        <f t="shared" si="6"/>
        <v>80680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+[1]OTCHET!E364+[1]OTCHET!E378+[1]OTCHET!E391</f>
        <v>0</v>
      </c>
      <c r="F57" s="97">
        <f t="shared" ref="F57:F63" si="7">+G57+H57+I57+J57</f>
        <v>0</v>
      </c>
      <c r="G57" s="96">
        <f>+[1]OTCHET!G364+[1]OTCHET!G378+[1]OTCHET!G391</f>
        <v>0</v>
      </c>
      <c r="H57" s="95">
        <f>+[1]OTCHET!H364+[1]OTCHET!H378+[1]OTCHET!H391</f>
        <v>0</v>
      </c>
      <c r="I57" s="95">
        <f>+[1]OTCHET!I364+[1]OTCHET!I378+[1]OTCHET!I391</f>
        <v>0</v>
      </c>
      <c r="J57" s="94">
        <f>+[1]OTCHET!J364+[1]OTCHET!J378+[1]OTCHET!J391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+[1]OTCHET!E386+[1]OTCHET!E394+[1]OTCHET!E399+[1]OTCHET!E402+[1]OTCHET!E405+[1]OTCHET!E408+[1]OTCHET!E409+[1]OTCHET!E412+[1]OTCHET!E425+[1]OTCHET!E426+[1]OTCHET!E427+[1]OTCHET!E428+[1]OTCHET!E429</f>
        <v>779825</v>
      </c>
      <c r="F58" s="91">
        <f t="shared" si="7"/>
        <v>198318</v>
      </c>
      <c r="G58" s="90">
        <f>+[1]OTCHET!G386+[1]OTCHET!G394+[1]OTCHET!G399+[1]OTCHET!G402+[1]OTCHET!G405+[1]OTCHET!G408+[1]OTCHET!G409+[1]OTCHET!G412+[1]OTCHET!G425+[1]OTCHET!G426+[1]OTCHET!G427+[1]OTCHET!G428+[1]OTCHET!G429</f>
        <v>198318</v>
      </c>
      <c r="H58" s="89">
        <f>+[1]OTCHET!H386+[1]OTCHET!H394+[1]OTCHET!H399+[1]OTCHET!H402+[1]OTCHET!H405+[1]OTCHET!H408+[1]OTCHET!H409+[1]OTCHET!H412+[1]OTCHET!H425+[1]OTCHET!H426+[1]OTCHET!H427+[1]OTCHET!H428+[1]OTCHET!H429</f>
        <v>0</v>
      </c>
      <c r="I58" s="89">
        <f>+[1]OTCHET!I386+[1]OTCHET!I394+[1]OTCHET!I399+[1]OTCHET!I402+[1]OTCHET!I405+[1]OTCHET!I408+[1]OTCHET!I409+[1]OTCHET!I412+[1]OTCHET!I425+[1]OTCHET!I426+[1]OTCHET!I427+[1]OTCHET!I428+[1]OTCHET!I429</f>
        <v>0</v>
      </c>
      <c r="J58" s="88">
        <f>+[1]OTCHET!J386+[1]OTCHET!J394+[1]OTCHET!J399+[1]OTCHET!J402+[1]OTCHET!J405+[1]OTCHET!J408+[1]OTCHET!J409+[1]OTCHET!J412+[1]OTCHET!J425+[1]OTCHET!J426+[1]OTCHET!J427+[1]OTCHET!J428+[1]OTCHET!J429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+[1]OTCHET!E425+[1]OTCHET!E426+[1]OTCHET!E427+[1]OTCHET!E428+[1]OTCHET!E429</f>
        <v>0</v>
      </c>
      <c r="F59" s="119">
        <f t="shared" si="7"/>
        <v>0</v>
      </c>
      <c r="G59" s="118">
        <f>+[1]OTCHET!G425+[1]OTCHET!G426+[1]OTCHET!G427+[1]OTCHET!G428+[1]OTCHET!G429</f>
        <v>0</v>
      </c>
      <c r="H59" s="117">
        <f>+[1]OTCHET!H425+[1]OTCHET!H426+[1]OTCHET!H427+[1]OTCHET!H428+[1]OTCHET!H429</f>
        <v>0</v>
      </c>
      <c r="I59" s="117">
        <f>+[1]OTCHET!I425+[1]OTCHET!I426+[1]OTCHET!I427+[1]OTCHET!I428+[1]OTCHET!I429</f>
        <v>0</v>
      </c>
      <c r="J59" s="116">
        <f>+[1]OTCHET!J425+[1]OTCHET!J426+[1]OTCHET!J427+[1]OTCHET!J428+[1]OTCHET!J429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[1]OTCHET!E408</f>
        <v>0</v>
      </c>
      <c r="F60" s="187">
        <f t="shared" si="7"/>
        <v>0</v>
      </c>
      <c r="G60" s="186">
        <f>[1]OTCHET!G408</f>
        <v>0</v>
      </c>
      <c r="H60" s="185">
        <f>[1]OTCHET!H408</f>
        <v>0</v>
      </c>
      <c r="I60" s="185">
        <f>[1]OTCHET!I408</f>
        <v>0</v>
      </c>
      <c r="J60" s="184">
        <f>[1]OTCHET!J408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[1]OTCHET!E415</f>
        <v>0</v>
      </c>
      <c r="F62" s="177">
        <f t="shared" si="7"/>
        <v>80680</v>
      </c>
      <c r="G62" s="176">
        <f>[1]OTCHET!G415</f>
        <v>0</v>
      </c>
      <c r="H62" s="175">
        <f>[1]OTCHET!H415</f>
        <v>0</v>
      </c>
      <c r="I62" s="175">
        <f>[1]OTCHET!I415</f>
        <v>0</v>
      </c>
      <c r="J62" s="174">
        <f>[1]OTCHET!J415</f>
        <v>80680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+[1]OTCHET!E252</f>
        <v>0</v>
      </c>
      <c r="F63" s="168">
        <f t="shared" si="7"/>
        <v>0</v>
      </c>
      <c r="G63" s="167">
        <f>+[1]OTCHET!G252</f>
        <v>0</v>
      </c>
      <c r="H63" s="166">
        <f>+[1]OTCHET!H252</f>
        <v>0</v>
      </c>
      <c r="I63" s="166">
        <f>+[1]OTCHET!I252</f>
        <v>0</v>
      </c>
      <c r="J63" s="165">
        <f>+[1]OTCHET!J252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2" t="s">
        <v>69</v>
      </c>
      <c r="C64" s="161"/>
      <c r="D64" s="161"/>
      <c r="E64" s="160">
        <f t="shared" ref="E64:J64" si="8">+E22-E38+E56-E63</f>
        <v>0</v>
      </c>
      <c r="F64" s="160">
        <f t="shared" si="8"/>
        <v>-541</v>
      </c>
      <c r="G64" s="159">
        <f t="shared" si="8"/>
        <v>2109</v>
      </c>
      <c r="H64" s="158">
        <f t="shared" si="8"/>
        <v>0</v>
      </c>
      <c r="I64" s="158">
        <f t="shared" si="8"/>
        <v>-2116</v>
      </c>
      <c r="J64" s="157">
        <f t="shared" si="8"/>
        <v>-534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t="shared" ref="E65:J65" si="9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t="shared" ref="E66:L66" si="10">SUM(+E68+E76+E77+E84+E85+E86+E89+E90+E91+E92+E93+E94+E95)</f>
        <v>0</v>
      </c>
      <c r="F66" s="146">
        <f t="shared" si="10"/>
        <v>541</v>
      </c>
      <c r="G66" s="145">
        <f t="shared" si="10"/>
        <v>-2109</v>
      </c>
      <c r="H66" s="144">
        <f t="shared" si="10"/>
        <v>0</v>
      </c>
      <c r="I66" s="144">
        <f t="shared" si="10"/>
        <v>2116</v>
      </c>
      <c r="J66" s="143">
        <f t="shared" si="10"/>
        <v>534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t="shared" ref="E68:M68" si="11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+[1]OTCHET!E485+[1]OTCHET!E486+[1]OTCHET!E489+[1]OTCHET!E490+[1]OTCHET!E493+[1]OTCHET!E494+[1]OTCHET!E498</f>
        <v>0</v>
      </c>
      <c r="F69" s="112">
        <f t="shared" ref="F69:F76" si="12">+G69+H69+I69+J69</f>
        <v>0</v>
      </c>
      <c r="G69" s="111">
        <f>+[1]OTCHET!G485+[1]OTCHET!G486+[1]OTCHET!G489+[1]OTCHET!G490+[1]OTCHET!G493+[1]OTCHET!G494+[1]OTCHET!G498</f>
        <v>0</v>
      </c>
      <c r="H69" s="110">
        <f>+[1]OTCHET!H485+[1]OTCHET!H486+[1]OTCHET!H489+[1]OTCHET!H490+[1]OTCHET!H493+[1]OTCHET!H494+[1]OTCHET!H498</f>
        <v>0</v>
      </c>
      <c r="I69" s="110">
        <f>+[1]OTCHET!I485+[1]OTCHET!I486+[1]OTCHET!I489+[1]OTCHET!I490+[1]OTCHET!I493+[1]OTCHET!I494+[1]OTCHET!I498</f>
        <v>0</v>
      </c>
      <c r="J69" s="109">
        <f>+[1]OTCHET!J485+[1]OTCHET!J486+[1]OTCHET!J489+[1]OTCHET!J490+[1]OTCHET!J493+[1]OTCHET!J494+[1]OTCHET!J498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+[1]OTCHET!E487+[1]OTCHET!E488+[1]OTCHET!E491+[1]OTCHET!E492+[1]OTCHET!E495+[1]OTCHET!E496+[1]OTCHET!E497+[1]OTCHET!E499</f>
        <v>0</v>
      </c>
      <c r="F70" s="125">
        <f t="shared" si="12"/>
        <v>0</v>
      </c>
      <c r="G70" s="124">
        <f>+[1]OTCHET!G487+[1]OTCHET!G488+[1]OTCHET!G491+[1]OTCHET!G492+[1]OTCHET!G495+[1]OTCHET!G496+[1]OTCHET!G497+[1]OTCHET!G499</f>
        <v>0</v>
      </c>
      <c r="H70" s="123">
        <f>+[1]OTCHET!H487+[1]OTCHET!H488+[1]OTCHET!H491+[1]OTCHET!H492+[1]OTCHET!H495+[1]OTCHET!H496+[1]OTCHET!H497+[1]OTCHET!H499</f>
        <v>0</v>
      </c>
      <c r="I70" s="123">
        <f>+[1]OTCHET!I487+[1]OTCHET!I488+[1]OTCHET!I491+[1]OTCHET!I492+[1]OTCHET!I495+[1]OTCHET!I496+[1]OTCHET!I497+[1]OTCHET!I499</f>
        <v>0</v>
      </c>
      <c r="J70" s="122">
        <f>+[1]OTCHET!J487+[1]OTCHET!J488+[1]OTCHET!J491+[1]OTCHET!J492+[1]OTCHET!J495+[1]OTCHET!J496+[1]OTCHET!J497+[1]OTCHET!J499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+[1]OTCHET!E500</f>
        <v>0</v>
      </c>
      <c r="F71" s="125">
        <f t="shared" si="12"/>
        <v>0</v>
      </c>
      <c r="G71" s="124">
        <f>+[1]OTCHET!G500</f>
        <v>0</v>
      </c>
      <c r="H71" s="123">
        <f>+[1]OTCHET!H500</f>
        <v>0</v>
      </c>
      <c r="I71" s="123">
        <f>+[1]OTCHET!I500</f>
        <v>0</v>
      </c>
      <c r="J71" s="122">
        <f>+[1]OTCHET!J500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+[1]OTCHET!E505</f>
        <v>0</v>
      </c>
      <c r="F72" s="125">
        <f t="shared" si="12"/>
        <v>0</v>
      </c>
      <c r="G72" s="124">
        <f>+[1]OTCHET!G505</f>
        <v>0</v>
      </c>
      <c r="H72" s="123">
        <f>+[1]OTCHET!H505</f>
        <v>0</v>
      </c>
      <c r="I72" s="123">
        <f>+[1]OTCHET!I505</f>
        <v>0</v>
      </c>
      <c r="J72" s="122">
        <f>+[1]OTCHET!J505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+[1]OTCHET!E545</f>
        <v>0</v>
      </c>
      <c r="F73" s="125">
        <f t="shared" si="12"/>
        <v>0</v>
      </c>
      <c r="G73" s="124">
        <f>+[1]OTCHET!G545</f>
        <v>0</v>
      </c>
      <c r="H73" s="123">
        <f>+[1]OTCHET!H545</f>
        <v>0</v>
      </c>
      <c r="I73" s="123">
        <f>+[1]OTCHET!I545</f>
        <v>0</v>
      </c>
      <c r="J73" s="122">
        <f>+[1]OTCHET!J545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+[1]OTCHET!E584+[1]OTCHET!E585</f>
        <v>0</v>
      </c>
      <c r="F74" s="125">
        <f t="shared" si="12"/>
        <v>0</v>
      </c>
      <c r="G74" s="124">
        <f>+[1]OTCHET!G584+[1]OTCHET!G585</f>
        <v>0</v>
      </c>
      <c r="H74" s="123">
        <f>+[1]OTCHET!H584+[1]OTCHET!H585</f>
        <v>0</v>
      </c>
      <c r="I74" s="123">
        <f>+[1]OTCHET!I584+[1]OTCHET!I585</f>
        <v>0</v>
      </c>
      <c r="J74" s="122">
        <f>+[1]OTCHET!J584+[1]OTCHET!J585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+[1]OTCHET!E586+[1]OTCHET!E587+[1]OTCHET!E588</f>
        <v>0</v>
      </c>
      <c r="F75" s="105">
        <f t="shared" si="12"/>
        <v>0</v>
      </c>
      <c r="G75" s="104">
        <f>+[1]OTCHET!G586+[1]OTCHET!G587+[1]OTCHET!G588</f>
        <v>0</v>
      </c>
      <c r="H75" s="103">
        <f>+[1]OTCHET!H586+[1]OTCHET!H587+[1]OTCHET!H588</f>
        <v>0</v>
      </c>
      <c r="I75" s="103">
        <f>+[1]OTCHET!I586+[1]OTCHET!I587+[1]OTCHET!I588</f>
        <v>0</v>
      </c>
      <c r="J75" s="102">
        <f>+[1]OTCHET!J586+[1]OTCHET!J587+[1]OTCHET!J588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[1]OTCHET!E464</f>
        <v>0</v>
      </c>
      <c r="F76" s="97">
        <f t="shared" si="12"/>
        <v>0</v>
      </c>
      <c r="G76" s="96">
        <f>[1]OTCHET!G464</f>
        <v>0</v>
      </c>
      <c r="H76" s="95">
        <f>[1]OTCHET!H464</f>
        <v>0</v>
      </c>
      <c r="I76" s="95">
        <f>[1]OTCHET!I464</f>
        <v>0</v>
      </c>
      <c r="J76" s="94">
        <f>[1]OTCHET!J464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t="shared" ref="E77:M77" si="13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+[1]OTCHET!E469+[1]OTCHET!E472</f>
        <v>0</v>
      </c>
      <c r="F78" s="112">
        <f t="shared" ref="F78:F85" si="14">+G78+H78+I78+J78</f>
        <v>0</v>
      </c>
      <c r="G78" s="111">
        <f>+[1]OTCHET!G469+[1]OTCHET!G472</f>
        <v>0</v>
      </c>
      <c r="H78" s="110">
        <f>+[1]OTCHET!H469+[1]OTCHET!H472</f>
        <v>0</v>
      </c>
      <c r="I78" s="110">
        <f>+[1]OTCHET!I469+[1]OTCHET!I472</f>
        <v>0</v>
      </c>
      <c r="J78" s="109">
        <f>+[1]OTCHET!J469+[1]OTCHET!J472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+[1]OTCHET!E470+[1]OTCHET!E473</f>
        <v>0</v>
      </c>
      <c r="F79" s="125">
        <f t="shared" si="14"/>
        <v>0</v>
      </c>
      <c r="G79" s="124">
        <f>+[1]OTCHET!G470+[1]OTCHET!G473</f>
        <v>0</v>
      </c>
      <c r="H79" s="123">
        <f>+[1]OTCHET!H470+[1]OTCHET!H473</f>
        <v>0</v>
      </c>
      <c r="I79" s="123">
        <f>+[1]OTCHET!I470+[1]OTCHET!I473</f>
        <v>0</v>
      </c>
      <c r="J79" s="122">
        <f>+[1]OTCHET!J470+[1]OTCHET!J473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[1]OTCHET!E474</f>
        <v>0</v>
      </c>
      <c r="F80" s="125">
        <f t="shared" si="14"/>
        <v>0</v>
      </c>
      <c r="G80" s="124">
        <f>[1]OTCHET!G474</f>
        <v>0</v>
      </c>
      <c r="H80" s="123">
        <f>[1]OTCHET!H474</f>
        <v>0</v>
      </c>
      <c r="I80" s="123">
        <f>[1]OTCHET!I474</f>
        <v>0</v>
      </c>
      <c r="J80" s="122">
        <f>[1]OTCHET!J474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+[1]OTCHET!E482</f>
        <v>0</v>
      </c>
      <c r="F82" s="125">
        <f t="shared" si="14"/>
        <v>0</v>
      </c>
      <c r="G82" s="124">
        <f>+[1]OTCHET!G482</f>
        <v>0</v>
      </c>
      <c r="H82" s="123">
        <f>+[1]OTCHET!H482</f>
        <v>0</v>
      </c>
      <c r="I82" s="123">
        <f>+[1]OTCHET!I482</f>
        <v>0</v>
      </c>
      <c r="J82" s="122">
        <f>+[1]OTCHET!J482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+[1]OTCHET!E483</f>
        <v>0</v>
      </c>
      <c r="F83" s="105">
        <f t="shared" si="14"/>
        <v>0</v>
      </c>
      <c r="G83" s="104">
        <f>+[1]OTCHET!G483</f>
        <v>0</v>
      </c>
      <c r="H83" s="103">
        <f>+[1]OTCHET!H483</f>
        <v>0</v>
      </c>
      <c r="I83" s="103">
        <f>+[1]OTCHET!I483</f>
        <v>0</v>
      </c>
      <c r="J83" s="102">
        <f>+[1]OTCHET!J483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[1]OTCHET!E538</f>
        <v>0</v>
      </c>
      <c r="F84" s="97">
        <f t="shared" si="14"/>
        <v>0</v>
      </c>
      <c r="G84" s="96">
        <f>[1]OTCHET!G538</f>
        <v>0</v>
      </c>
      <c r="H84" s="95">
        <f>[1]OTCHET!H538</f>
        <v>0</v>
      </c>
      <c r="I84" s="95">
        <f>[1]OTCHET!I538</f>
        <v>0</v>
      </c>
      <c r="J84" s="94">
        <f>[1]OTCHET!J538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[1]OTCHET!E539</f>
        <v>0</v>
      </c>
      <c r="F85" s="91">
        <f t="shared" si="14"/>
        <v>0</v>
      </c>
      <c r="G85" s="90">
        <f>[1]OTCHET!G539</f>
        <v>0</v>
      </c>
      <c r="H85" s="89">
        <f>[1]OTCHET!H539</f>
        <v>0</v>
      </c>
      <c r="I85" s="89">
        <f>[1]OTCHET!I539</f>
        <v>0</v>
      </c>
      <c r="J85" s="88">
        <f>[1]OTCHET!J539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t="shared" ref="E86:M86" si="15">+E87+E88</f>
        <v>0</v>
      </c>
      <c r="F86" s="119">
        <f t="shared" si="15"/>
        <v>541</v>
      </c>
      <c r="G86" s="118">
        <f t="shared" si="15"/>
        <v>7</v>
      </c>
      <c r="H86" s="117">
        <f t="shared" si="15"/>
        <v>0</v>
      </c>
      <c r="I86" s="117">
        <f t="shared" si="15"/>
        <v>0</v>
      </c>
      <c r="J86" s="116">
        <f t="shared" si="15"/>
        <v>534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+[1]OTCHET!E506+[1]OTCHET!E515+[1]OTCHET!E519+[1]OTCHET!E546</f>
        <v>0</v>
      </c>
      <c r="F87" s="112">
        <f t="shared" ref="F87:F96" si="16">+G87+H87+I87+J87</f>
        <v>0</v>
      </c>
      <c r="G87" s="111">
        <f>+[1]OTCHET!G506+[1]OTCHET!G515+[1]OTCHET!G519+[1]OTCHET!G546</f>
        <v>0</v>
      </c>
      <c r="H87" s="110">
        <f>+[1]OTCHET!H506+[1]OTCHET!H515+[1]OTCHET!H519+[1]OTCHET!H546</f>
        <v>0</v>
      </c>
      <c r="I87" s="110">
        <f>+[1]OTCHET!I506+[1]OTCHET!I515+[1]OTCHET!I519+[1]OTCHET!I546</f>
        <v>0</v>
      </c>
      <c r="J87" s="109">
        <f>+[1]OTCHET!J506+[1]OTCHET!J515+[1]OTCHET!J519+[1]OTCHET!J546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+[1]OTCHET!E524+[1]OTCHET!E527+[1]OTCHET!E547</f>
        <v>0</v>
      </c>
      <c r="F88" s="105">
        <f t="shared" si="16"/>
        <v>541</v>
      </c>
      <c r="G88" s="104">
        <f>+[1]OTCHET!G524+[1]OTCHET!G527+[1]OTCHET!G547</f>
        <v>7</v>
      </c>
      <c r="H88" s="103">
        <f>+[1]OTCHET!H524+[1]OTCHET!H527+[1]OTCHET!H547</f>
        <v>0</v>
      </c>
      <c r="I88" s="103">
        <f>+[1]OTCHET!I524+[1]OTCHET!I527+[1]OTCHET!I547</f>
        <v>0</v>
      </c>
      <c r="J88" s="102">
        <f>+[1]OTCHET!J524+[1]OTCHET!J527+[1]OTCHET!J547</f>
        <v>534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[1]OTCHET!E534</f>
        <v>0</v>
      </c>
      <c r="F89" s="97">
        <f t="shared" si="16"/>
        <v>0</v>
      </c>
      <c r="G89" s="96">
        <f>[1]OTCHET!G534</f>
        <v>0</v>
      </c>
      <c r="H89" s="95">
        <f>[1]OTCHET!H534</f>
        <v>0</v>
      </c>
      <c r="I89" s="95">
        <f>[1]OTCHET!I534</f>
        <v>0</v>
      </c>
      <c r="J89" s="94">
        <f>[1]OTCHET!J534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+[1]OTCHET!E570+[1]OTCHET!E571+[1]OTCHET!E572+[1]OTCHET!E573+[1]OTCHET!E574+[1]OTCHET!E575</f>
        <v>0</v>
      </c>
      <c r="F90" s="91">
        <f t="shared" si="16"/>
        <v>0</v>
      </c>
      <c r="G90" s="90">
        <f>+[1]OTCHET!G570+[1]OTCHET!G571+[1]OTCHET!G572+[1]OTCHET!G573+[1]OTCHET!G574+[1]OTCHET!G575</f>
        <v>0</v>
      </c>
      <c r="H90" s="89">
        <f>+[1]OTCHET!H570+[1]OTCHET!H571+[1]OTCHET!H572+[1]OTCHET!H573+[1]OTCHET!H574+[1]OTCHET!H575</f>
        <v>0</v>
      </c>
      <c r="I90" s="89">
        <f>+[1]OTCHET!I570+[1]OTCHET!I571+[1]OTCHET!I572+[1]OTCHET!I573+[1]OTCHET!I574+[1]OTCHET!I575</f>
        <v>0</v>
      </c>
      <c r="J90" s="88">
        <f>+[1]OTCHET!J570+[1]OTCHET!J571+[1]OTCHET!J572+[1]OTCHET!J573+[1]OTCHET!J574+[1]OTCHET!J575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+[1]OTCHET!E576+[1]OTCHET!E577+[1]OTCHET!E578+[1]OTCHET!E579+[1]OTCHET!E580+[1]OTCHET!E581+[1]OTCHET!E582</f>
        <v>0</v>
      </c>
      <c r="F91" s="83">
        <f t="shared" si="16"/>
        <v>0</v>
      </c>
      <c r="G91" s="82">
        <f>+[1]OTCHET!G576+[1]OTCHET!G577+[1]OTCHET!G578+[1]OTCHET!G579+[1]OTCHET!G580+[1]OTCHET!G581+[1]OTCHET!G582</f>
        <v>0</v>
      </c>
      <c r="H91" s="81">
        <f>+[1]OTCHET!H576+[1]OTCHET!H577+[1]OTCHET!H578+[1]OTCHET!H579+[1]OTCHET!H580+[1]OTCHET!H581+[1]OTCHET!H582</f>
        <v>0</v>
      </c>
      <c r="I91" s="81">
        <f>+[1]OTCHET!I576+[1]OTCHET!I577+[1]OTCHET!I578+[1]OTCHET!I579+[1]OTCHET!I580+[1]OTCHET!I581+[1]OTCHET!I582</f>
        <v>0</v>
      </c>
      <c r="J91" s="80">
        <f>+[1]OTCHET!J576+[1]OTCHET!J577+[1]OTCHET!J578+[1]OTCHET!J579+[1]OTCHET!J580+[1]OTCHET!J581+[1]OTCHET!J582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+[1]OTCHET!E583</f>
        <v>0</v>
      </c>
      <c r="F92" s="83">
        <f t="shared" si="16"/>
        <v>0</v>
      </c>
      <c r="G92" s="82">
        <f>+[1]OTCHET!G583</f>
        <v>0</v>
      </c>
      <c r="H92" s="81">
        <f>+[1]OTCHET!H583</f>
        <v>0</v>
      </c>
      <c r="I92" s="81">
        <f>+[1]OTCHET!I583</f>
        <v>0</v>
      </c>
      <c r="J92" s="80">
        <f>+[1]OTCHET!J583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+[1]OTCHET!E590+[1]OTCHET!E591</f>
        <v>0</v>
      </c>
      <c r="F93" s="83">
        <f t="shared" si="16"/>
        <v>0</v>
      </c>
      <c r="G93" s="82">
        <f>+[1]OTCHET!G590+[1]OTCHET!G591</f>
        <v>0</v>
      </c>
      <c r="H93" s="81">
        <f>+[1]OTCHET!H590+[1]OTCHET!H591</f>
        <v>0</v>
      </c>
      <c r="I93" s="81">
        <f>+[1]OTCHET!I590+[1]OTCHET!I591</f>
        <v>0</v>
      </c>
      <c r="J93" s="80">
        <f>+[1]OTCHET!J590+[1]OTCHET!J591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+[1]OTCHET!E592+[1]OTCHET!E593</f>
        <v>0</v>
      </c>
      <c r="F94" s="83">
        <f t="shared" si="16"/>
        <v>0</v>
      </c>
      <c r="G94" s="82">
        <f>+[1]OTCHET!G592+[1]OTCHET!G593</f>
        <v>0</v>
      </c>
      <c r="H94" s="81">
        <f>+[1]OTCHET!H592+[1]OTCHET!H593</f>
        <v>0</v>
      </c>
      <c r="I94" s="81">
        <f>+[1]OTCHET!I592+[1]OTCHET!I593</f>
        <v>0</v>
      </c>
      <c r="J94" s="80">
        <f>+[1]OTCHET!J592+[1]OTCHET!J593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[1]OTCHET!E594</f>
        <v>0</v>
      </c>
      <c r="F95" s="76">
        <f t="shared" si="16"/>
        <v>0</v>
      </c>
      <c r="G95" s="75">
        <f>[1]OTCHET!G594</f>
        <v>-2116</v>
      </c>
      <c r="H95" s="74">
        <f>[1]OTCHET!H594</f>
        <v>0</v>
      </c>
      <c r="I95" s="74">
        <f>[1]OTCHET!I594</f>
        <v>2116</v>
      </c>
      <c r="J95" s="73">
        <f>[1]OTCHET!J594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+[1]OTCHET!E597</f>
        <v>0</v>
      </c>
      <c r="F96" s="67">
        <f t="shared" si="16"/>
        <v>0</v>
      </c>
      <c r="G96" s="66">
        <f>+[1]OTCHET!G597</f>
        <v>0</v>
      </c>
      <c r="H96" s="65">
        <f>+[1]OTCHET!H597</f>
        <v>0</v>
      </c>
      <c r="I96" s="65">
        <f>+[1]OTCHET!I597</f>
        <v>0</v>
      </c>
      <c r="J96" s="64">
        <f>+[1]OTCHET!J597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t="shared" ref="E105:J105" si="17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+[1]OTCHET!H608</f>
        <v>account-vr@riosv-vr.com</v>
      </c>
      <c r="C107" s="22"/>
      <c r="D107" s="22"/>
      <c r="E107" s="35"/>
      <c r="F107" s="34"/>
      <c r="G107" s="33" t="str">
        <f>+[1]OTCHET!E608</f>
        <v>092/99 12 24</v>
      </c>
      <c r="H107" s="33">
        <f>+[1]OTCHET!F608</f>
        <v>0</v>
      </c>
      <c r="I107" s="24"/>
      <c r="J107" s="32">
        <f>+[1]OTCHET!B608</f>
        <v>45419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+[1]OTCHET!D606</f>
        <v>Катя Каменова, директор на д-ция АФПД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451" t="str">
        <f>+[1]OTCHET!G603</f>
        <v>Катя Каменова, директор на д-ция АФПД</v>
      </c>
      <c r="F114" s="451"/>
      <c r="G114" s="16"/>
      <c r="H114" s="15"/>
      <c r="I114" s="451" t="str">
        <f>+[1]OTCHET!G606</f>
        <v>инж. Николай Йорданов, директор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OTCHETagregirani pokazateli0424</vt:lpstr>
      <vt:lpstr>'OTCHETagregirani pokazateli0424'!Област_печат</vt:lpstr>
      <vt:lpstr>'OTCHETagregirani pokazateli0424'!Печат_заглавия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Katia</cp:lastModifiedBy>
  <cp:lastPrinted>2024-05-14T06:47:16Z</cp:lastPrinted>
  <dcterms:created xsi:type="dcterms:W3CDTF">2024-05-14T06:24:30Z</dcterms:created>
  <dcterms:modified xsi:type="dcterms:W3CDTF">2024-05-14T06:47:29Z</dcterms:modified>
</cp:coreProperties>
</file>